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data\web\aktuality\"/>
    </mc:Choice>
  </mc:AlternateContent>
  <xr:revisionPtr revIDLastSave="0" documentId="8_{1D27EC8A-DB19-4404-8574-E70A66810F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1" l="1"/>
  <c r="B52" i="1"/>
  <c r="B53" i="1"/>
  <c r="B55" i="1"/>
  <c r="B56" i="1"/>
  <c r="B57" i="1"/>
  <c r="D15" i="1"/>
  <c r="C16" i="1"/>
  <c r="C15" i="1"/>
  <c r="C19" i="1"/>
  <c r="D19" i="1"/>
  <c r="C11" i="1"/>
  <c r="D11" i="1"/>
  <c r="C23" i="1"/>
  <c r="C24" i="1"/>
  <c r="D25" i="1"/>
  <c r="D24" i="1"/>
  <c r="D23" i="1"/>
  <c r="C39" i="1"/>
  <c r="D35" i="1"/>
  <c r="C35" i="1"/>
  <c r="C31" i="1"/>
  <c r="D31" i="1"/>
  <c r="C28" i="1"/>
  <c r="C29" i="1"/>
  <c r="C27" i="1"/>
  <c r="D29" i="1"/>
  <c r="D28" i="1"/>
  <c r="D27" i="1"/>
  <c r="D33" i="1"/>
  <c r="D32" i="1"/>
  <c r="C33" i="1"/>
  <c r="C32" i="1"/>
  <c r="C37" i="1"/>
  <c r="C36" i="1"/>
  <c r="D37" i="1"/>
  <c r="D36" i="1"/>
  <c r="C41" i="1"/>
  <c r="C40" i="1"/>
  <c r="D41" i="1"/>
  <c r="D40" i="1"/>
  <c r="J49" i="2" l="1"/>
  <c r="I49" i="2"/>
  <c r="H49" i="2"/>
  <c r="E49" i="2"/>
  <c r="K49" i="2" s="1"/>
  <c r="J48" i="2"/>
  <c r="I48" i="2"/>
  <c r="H48" i="2"/>
  <c r="E48" i="2"/>
  <c r="K48" i="2" s="1"/>
  <c r="J47" i="2"/>
  <c r="I47" i="2"/>
  <c r="H47" i="2"/>
  <c r="E47" i="2"/>
  <c r="K47" i="2" s="1"/>
  <c r="J45" i="2"/>
  <c r="I45" i="2"/>
  <c r="H45" i="2"/>
  <c r="E45" i="2"/>
  <c r="K45" i="2" s="1"/>
  <c r="J44" i="2"/>
  <c r="I44" i="2"/>
  <c r="H44" i="2"/>
  <c r="E44" i="2"/>
  <c r="K44" i="2" s="1"/>
  <c r="J43" i="2"/>
  <c r="I43" i="2"/>
  <c r="H43" i="2"/>
  <c r="E43" i="2"/>
  <c r="K43" i="2" s="1"/>
  <c r="J41" i="2"/>
  <c r="I41" i="2"/>
  <c r="H41" i="2"/>
  <c r="E41" i="2"/>
  <c r="K41" i="2" s="1"/>
  <c r="J40" i="2"/>
  <c r="I40" i="2"/>
  <c r="H40" i="2"/>
  <c r="E40" i="2"/>
  <c r="K40" i="2" s="1"/>
  <c r="J39" i="2"/>
  <c r="I39" i="2"/>
  <c r="H39" i="2"/>
  <c r="E39" i="2"/>
  <c r="K39" i="2" s="1"/>
  <c r="J37" i="2"/>
  <c r="I37" i="2"/>
  <c r="H37" i="2"/>
  <c r="E37" i="2"/>
  <c r="K37" i="2" s="1"/>
  <c r="J36" i="2"/>
  <c r="I36" i="2"/>
  <c r="H36" i="2"/>
  <c r="E36" i="2"/>
  <c r="K36" i="2" s="1"/>
  <c r="J35" i="2"/>
  <c r="I35" i="2"/>
  <c r="H35" i="2"/>
  <c r="E35" i="2"/>
  <c r="K35" i="2" s="1"/>
  <c r="J33" i="2"/>
  <c r="I33" i="2"/>
  <c r="H33" i="2"/>
  <c r="E33" i="2"/>
  <c r="K33" i="2" s="1"/>
  <c r="J32" i="2"/>
  <c r="I32" i="2"/>
  <c r="H32" i="2"/>
  <c r="E32" i="2"/>
  <c r="K32" i="2" s="1"/>
  <c r="J31" i="2"/>
  <c r="I31" i="2"/>
  <c r="H31" i="2"/>
  <c r="E31" i="2"/>
  <c r="K31" i="2" s="1"/>
  <c r="J29" i="2"/>
  <c r="I29" i="2"/>
  <c r="H29" i="2"/>
  <c r="E29" i="2"/>
  <c r="K29" i="2" s="1"/>
  <c r="J28" i="2"/>
  <c r="I28" i="2"/>
  <c r="H28" i="2"/>
  <c r="E28" i="2"/>
  <c r="K28" i="2" s="1"/>
  <c r="J27" i="2"/>
  <c r="I27" i="2"/>
  <c r="H27" i="2"/>
  <c r="E27" i="2"/>
  <c r="K27" i="2" s="1"/>
  <c r="J25" i="2"/>
  <c r="I25" i="2"/>
  <c r="H25" i="2"/>
  <c r="E25" i="2"/>
  <c r="K25" i="2" s="1"/>
  <c r="J24" i="2"/>
  <c r="I24" i="2"/>
  <c r="H24" i="2"/>
  <c r="E24" i="2"/>
  <c r="K24" i="2" s="1"/>
  <c r="J23" i="2"/>
  <c r="I23" i="2"/>
  <c r="H23" i="2"/>
  <c r="E23" i="2"/>
  <c r="K23" i="2" s="1"/>
  <c r="J21" i="2"/>
  <c r="I21" i="2"/>
  <c r="H21" i="2"/>
  <c r="E21" i="2"/>
  <c r="K21" i="2" s="1"/>
  <c r="J20" i="2"/>
  <c r="I20" i="2"/>
  <c r="H20" i="2"/>
  <c r="E20" i="2"/>
  <c r="K20" i="2" s="1"/>
  <c r="J19" i="2"/>
  <c r="I19" i="2"/>
  <c r="H19" i="2"/>
  <c r="E19" i="2"/>
  <c r="K19" i="2" s="1"/>
  <c r="J17" i="2"/>
  <c r="I17" i="2"/>
  <c r="H17" i="2"/>
  <c r="E17" i="2"/>
  <c r="K17" i="2" s="1"/>
  <c r="J16" i="2"/>
  <c r="I16" i="2"/>
  <c r="H16" i="2"/>
  <c r="E16" i="2"/>
  <c r="K16" i="2" s="1"/>
  <c r="J15" i="2"/>
  <c r="I15" i="2"/>
  <c r="H15" i="2"/>
  <c r="E15" i="2"/>
  <c r="K15" i="2" s="1"/>
  <c r="J13" i="2"/>
  <c r="I13" i="2"/>
  <c r="H13" i="2"/>
  <c r="E13" i="2"/>
  <c r="K13" i="2" s="1"/>
  <c r="B13" i="2"/>
  <c r="B17" i="2" s="1"/>
  <c r="B21" i="2" s="1"/>
  <c r="B25" i="2" s="1"/>
  <c r="B29" i="2" s="1"/>
  <c r="B33" i="2" s="1"/>
  <c r="B37" i="2" s="1"/>
  <c r="B41" i="2" s="1"/>
  <c r="B45" i="2" s="1"/>
  <c r="B49" i="2" s="1"/>
  <c r="J12" i="2"/>
  <c r="I12" i="2"/>
  <c r="H12" i="2"/>
  <c r="E12" i="2"/>
  <c r="B12" i="2"/>
  <c r="B16" i="2" s="1"/>
  <c r="B20" i="2" s="1"/>
  <c r="B24" i="2" s="1"/>
  <c r="B28" i="2" s="1"/>
  <c r="B32" i="2" s="1"/>
  <c r="B36" i="2" s="1"/>
  <c r="B40" i="2" s="1"/>
  <c r="B44" i="2" s="1"/>
  <c r="B48" i="2" s="1"/>
  <c r="J11" i="2"/>
  <c r="I11" i="2"/>
  <c r="H11" i="2"/>
  <c r="E11" i="2"/>
  <c r="K11" i="2" s="1"/>
  <c r="B11" i="2"/>
  <c r="B15" i="2" s="1"/>
  <c r="B19" i="2" s="1"/>
  <c r="B23" i="2" s="1"/>
  <c r="B27" i="2" s="1"/>
  <c r="B31" i="2" s="1"/>
  <c r="B35" i="2" s="1"/>
  <c r="B39" i="2" s="1"/>
  <c r="B43" i="2" s="1"/>
  <c r="B47" i="2" s="1"/>
  <c r="J9" i="2"/>
  <c r="I9" i="2"/>
  <c r="H9" i="2"/>
  <c r="E9" i="2"/>
  <c r="J8" i="2"/>
  <c r="I8" i="2"/>
  <c r="H8" i="2"/>
  <c r="E8" i="2"/>
  <c r="J7" i="2"/>
  <c r="I7" i="2"/>
  <c r="H7" i="2"/>
  <c r="E7" i="2"/>
  <c r="B12" i="1"/>
  <c r="B16" i="1" s="1"/>
  <c r="B20" i="1" s="1"/>
  <c r="B24" i="1" s="1"/>
  <c r="B28" i="1" s="1"/>
  <c r="B32" i="1" s="1"/>
  <c r="B36" i="1" s="1"/>
  <c r="B40" i="1" s="1"/>
  <c r="B44" i="1" s="1"/>
  <c r="B13" i="1"/>
  <c r="B17" i="1" s="1"/>
  <c r="B21" i="1" s="1"/>
  <c r="B25" i="1" s="1"/>
  <c r="B29" i="1" s="1"/>
  <c r="B33" i="1" s="1"/>
  <c r="B37" i="1" s="1"/>
  <c r="B41" i="1" s="1"/>
  <c r="B45" i="1" s="1"/>
  <c r="B11" i="1"/>
  <c r="B15" i="1" s="1"/>
  <c r="B19" i="1" s="1"/>
  <c r="B23" i="1" s="1"/>
  <c r="B27" i="1" s="1"/>
  <c r="B31" i="1" s="1"/>
  <c r="B35" i="1" s="1"/>
  <c r="B39" i="1" s="1"/>
  <c r="B43" i="1" s="1"/>
  <c r="B47" i="1" s="1"/>
  <c r="B48" i="1" l="1"/>
  <c r="B49" i="1"/>
  <c r="K12" i="2"/>
  <c r="K7" i="2"/>
  <c r="K8" i="2"/>
  <c r="K9" i="2"/>
  <c r="E8" i="1"/>
  <c r="H49" i="1" l="1"/>
  <c r="H48" i="1"/>
  <c r="H47" i="1"/>
  <c r="H45" i="1"/>
  <c r="H44" i="1"/>
  <c r="H43" i="1"/>
  <c r="H41" i="1"/>
  <c r="H40" i="1"/>
  <c r="H39" i="1"/>
  <c r="H37" i="1"/>
  <c r="H36" i="1"/>
  <c r="H35" i="1"/>
  <c r="H33" i="1"/>
  <c r="H32" i="1"/>
  <c r="H31" i="1"/>
  <c r="H29" i="1"/>
  <c r="H28" i="1"/>
  <c r="H27" i="1"/>
  <c r="H25" i="1"/>
  <c r="H24" i="1"/>
  <c r="H23" i="1"/>
  <c r="H21" i="1"/>
  <c r="H20" i="1"/>
  <c r="H19" i="1"/>
  <c r="H17" i="1"/>
  <c r="H16" i="1"/>
  <c r="H15" i="1"/>
  <c r="H13" i="1"/>
  <c r="H12" i="1"/>
  <c r="H11" i="1"/>
  <c r="E49" i="1"/>
  <c r="E48" i="1"/>
  <c r="E47" i="1"/>
  <c r="E45" i="1"/>
  <c r="E44" i="1"/>
  <c r="E43" i="1"/>
  <c r="E41" i="1"/>
  <c r="E40" i="1"/>
  <c r="E39" i="1"/>
  <c r="E37" i="1"/>
  <c r="E36" i="1"/>
  <c r="E35" i="1"/>
  <c r="E33" i="1"/>
  <c r="E32" i="1"/>
  <c r="E31" i="1"/>
  <c r="E29" i="1"/>
  <c r="E28" i="1"/>
  <c r="E27" i="1"/>
  <c r="E25" i="1"/>
  <c r="E24" i="1"/>
  <c r="E23" i="1"/>
  <c r="E21" i="1"/>
  <c r="E20" i="1"/>
  <c r="E19" i="1"/>
  <c r="E17" i="1"/>
  <c r="E16" i="1"/>
  <c r="E15" i="1"/>
  <c r="K15" i="1" s="1"/>
  <c r="E13" i="1"/>
  <c r="E12" i="1"/>
  <c r="E11" i="1"/>
  <c r="E9" i="1"/>
  <c r="E7" i="1"/>
  <c r="J49" i="1"/>
  <c r="I49" i="1"/>
  <c r="J48" i="1"/>
  <c r="I48" i="1"/>
  <c r="J47" i="1"/>
  <c r="I47" i="1"/>
  <c r="J45" i="1"/>
  <c r="I45" i="1"/>
  <c r="J44" i="1"/>
  <c r="I44" i="1"/>
  <c r="J43" i="1"/>
  <c r="I43" i="1"/>
  <c r="J41" i="1"/>
  <c r="I41" i="1"/>
  <c r="J40" i="1"/>
  <c r="I40" i="1"/>
  <c r="J39" i="1"/>
  <c r="I39" i="1"/>
  <c r="J37" i="1"/>
  <c r="I37" i="1"/>
  <c r="J36" i="1"/>
  <c r="I36" i="1"/>
  <c r="J35" i="1"/>
  <c r="I35" i="1"/>
  <c r="J33" i="1"/>
  <c r="I33" i="1"/>
  <c r="J32" i="1"/>
  <c r="I32" i="1"/>
  <c r="J31" i="1"/>
  <c r="I31" i="1"/>
  <c r="J29" i="1"/>
  <c r="I29" i="1"/>
  <c r="J28" i="1"/>
  <c r="I28" i="1"/>
  <c r="J27" i="1"/>
  <c r="I27" i="1"/>
  <c r="J25" i="1"/>
  <c r="I25" i="1"/>
  <c r="J24" i="1"/>
  <c r="I24" i="1"/>
  <c r="J23" i="1"/>
  <c r="I23" i="1"/>
  <c r="J21" i="1"/>
  <c r="I21" i="1"/>
  <c r="J20" i="1"/>
  <c r="I20" i="1"/>
  <c r="J19" i="1"/>
  <c r="I19" i="1"/>
  <c r="J17" i="1"/>
  <c r="I17" i="1"/>
  <c r="J16" i="1"/>
  <c r="I16" i="1"/>
  <c r="J15" i="1"/>
  <c r="I15" i="1"/>
  <c r="J13" i="1"/>
  <c r="I13" i="1"/>
  <c r="J12" i="1"/>
  <c r="I12" i="1"/>
  <c r="J11" i="1"/>
  <c r="I11" i="1"/>
  <c r="K19" i="1" l="1"/>
  <c r="K37" i="1"/>
  <c r="K29" i="1"/>
  <c r="K21" i="1"/>
  <c r="K13" i="1"/>
  <c r="K17" i="1"/>
  <c r="K43" i="1"/>
  <c r="K31" i="1"/>
  <c r="K35" i="1"/>
  <c r="K47" i="1"/>
  <c r="K49" i="1"/>
  <c r="K45" i="1"/>
  <c r="K41" i="1"/>
  <c r="K39" i="1"/>
  <c r="K33" i="1"/>
  <c r="K27" i="1"/>
  <c r="K25" i="1"/>
  <c r="K23" i="1"/>
  <c r="K11" i="1"/>
  <c r="K48" i="1"/>
  <c r="K44" i="1"/>
  <c r="K40" i="1"/>
  <c r="K36" i="1"/>
  <c r="K32" i="1"/>
  <c r="K28" i="1"/>
  <c r="K24" i="1"/>
  <c r="K20" i="1"/>
  <c r="K16" i="1"/>
  <c r="K12" i="1"/>
  <c r="K8" i="1"/>
  <c r="K9" i="1"/>
  <c r="K7" i="1"/>
  <c r="J8" i="1"/>
  <c r="J9" i="1"/>
  <c r="J7" i="1"/>
  <c r="I8" i="1"/>
  <c r="I9" i="1"/>
  <c r="I7" i="1"/>
</calcChain>
</file>

<file path=xl/sharedStrings.xml><?xml version="1.0" encoding="utf-8"?>
<sst xmlns="http://schemas.openxmlformats.org/spreadsheetml/2006/main" count="58" uniqueCount="25">
  <si>
    <t>IČO</t>
  </si>
  <si>
    <t>Název organizace</t>
  </si>
  <si>
    <t>Výnosy</t>
  </si>
  <si>
    <t>Náklady</t>
  </si>
  <si>
    <t>Výsledek hospodaření</t>
  </si>
  <si>
    <t>Hlavní činnost</t>
  </si>
  <si>
    <t>Doplňková činnost</t>
  </si>
  <si>
    <t>CELKEM</t>
  </si>
  <si>
    <t>Mateřská škola Na Zahradách, Rožnov p. R., příspěvková organizace</t>
  </si>
  <si>
    <t>Mateřská škola 1. máje 1153, Rožnov p. R, příspěvková organizace</t>
  </si>
  <si>
    <t>Mateřská škola 5. května 1527, Rožnov p. R, příspěvková organizace</t>
  </si>
  <si>
    <t>Mateřská škola Radost, Rožnov p. R, příspěvková organizace</t>
  </si>
  <si>
    <t>Základní škola Koryčanské Paseky, Rožnov p. R., příspěvková organizace</t>
  </si>
  <si>
    <t>Základní škola Záhumení, Rožnov p. R., příspěvková organizace</t>
  </si>
  <si>
    <t>Základní škola 5. května, Rožnov p. R., příspěvková organizace</t>
  </si>
  <si>
    <t>Základní škola Pod Skalkou, Rožnov p. R., příspěvková organizace</t>
  </si>
  <si>
    <t>Základní škola Videčská, Rožnov p. R., příspěvková organizace</t>
  </si>
  <si>
    <t>Středisko volného času Rožnov p. R., příspěvková organizace</t>
  </si>
  <si>
    <t>Hasičský sbor města Rožnova pod Radhoštěm, příspěvková organizace</t>
  </si>
  <si>
    <t>Náklady, výnosy a výsledek hospodaření v členění na hlavní a doplňkovou činnost v tisících</t>
  </si>
  <si>
    <t>zvejněno v souladu s §28a zákona č. 250/2000 Sb., o rozpočtových pravidlech územních rozpočtů</t>
  </si>
  <si>
    <t>Návrh rozpočtů (plánů výnosů a nákladů) na rok 2021 a střednědobých výhledů rozpočtů (plánů výnosů a nákladů) na období let 2022 až 2023 příspěvkových organizací města Rožnov pod Radhoštěm</t>
  </si>
  <si>
    <t>T-klub, kulturní agentura,  příspěvková organizace</t>
  </si>
  <si>
    <t>Městká knihovna Rožnov pod Radhoštěm, příspěvková organiazce</t>
  </si>
  <si>
    <t>Návrh rozpočtů (plánů výnosů a nákladů) na rok 2022 a střednědobých výhledů rozpočtů (plánů výnosů a nákladů) na období let 2023 až 2024 příspěvkových organizací města Rožnov pod Radhoštěm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</si>
</sst>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2" borderId="0" xfId="0" applyFont="1" applyFill="1"/>
    <xf numFmtId="0" fontId="0" fillId="0" borderId="5" xfId="0" applyBorder="1" applyAlignment="1">
      <alignment horizontal="center" vertical="center"/>
    </xf>
    <xf numFmtId="0" fontId="0" fillId="0" borderId="0" xfId="0" applyFill="1"/>
    <xf numFmtId="164" fontId="0" fillId="0" borderId="5" xfId="0" applyNumberFormat="1" applyFill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8" xfId="0" applyNumberFormat="1" applyFill="1" applyBorder="1"/>
    <xf numFmtId="164" fontId="0" fillId="0" borderId="8" xfId="0" applyNumberFormat="1" applyBorder="1"/>
    <xf numFmtId="164" fontId="0" fillId="0" borderId="9" xfId="0" applyNumberFormat="1" applyBorder="1"/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Fill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0" fontId="1" fillId="4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164" fontId="0" fillId="0" borderId="11" xfId="0" applyNumberFormat="1" applyFill="1" applyBorder="1"/>
    <xf numFmtId="164" fontId="0" fillId="0" borderId="11" xfId="0" applyNumberFormat="1" applyBorder="1"/>
    <xf numFmtId="164" fontId="0" fillId="0" borderId="12" xfId="0" applyNumberFormat="1" applyBorder="1"/>
    <xf numFmtId="0" fontId="1" fillId="4" borderId="4" xfId="0" applyFont="1" applyFill="1" applyBorder="1" applyAlignment="1">
      <alignment horizontal="center"/>
    </xf>
    <xf numFmtId="164" fontId="0" fillId="0" borderId="5" xfId="0" applyNumberFormat="1" applyBorder="1"/>
    <xf numFmtId="164" fontId="0" fillId="0" borderId="6" xfId="0" applyNumberFormat="1" applyBorder="1"/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Fill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164" fontId="5" fillId="0" borderId="5" xfId="0" applyNumberFormat="1" applyFont="1" applyBorder="1"/>
    <xf numFmtId="164" fontId="5" fillId="0" borderId="6" xfId="0" applyNumberFormat="1" applyFont="1" applyBorder="1"/>
    <xf numFmtId="164" fontId="6" fillId="0" borderId="5" xfId="0" applyNumberFormat="1" applyFont="1" applyBorder="1"/>
    <xf numFmtId="164" fontId="6" fillId="0" borderId="6" xfId="0" applyNumberFormat="1" applyFont="1" applyBorder="1"/>
    <xf numFmtId="164" fontId="6" fillId="0" borderId="8" xfId="0" applyNumberFormat="1" applyFont="1" applyBorder="1"/>
    <xf numFmtId="164" fontId="6" fillId="0" borderId="9" xfId="0" applyNumberFormat="1" applyFont="1" applyBorder="1"/>
    <xf numFmtId="0" fontId="1" fillId="4" borderId="5" xfId="0" applyFont="1" applyFill="1" applyBorder="1" applyAlignment="1"/>
    <xf numFmtId="0" fontId="1" fillId="4" borderId="6" xfId="0" applyFont="1" applyFill="1" applyBorder="1" applyAlignment="1"/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zoomScale="90" zoomScaleNormal="90" workbookViewId="0">
      <pane ySplit="5" topLeftCell="A6" activePane="bottomLeft" state="frozen"/>
      <selection pane="bottomLeft" activeCell="O51" sqref="O51"/>
    </sheetView>
  </sheetViews>
  <sheetFormatPr defaultRowHeight="14.4" x14ac:dyDescent="0.3"/>
  <cols>
    <col min="1" max="1" width="20.6640625" style="21" customWidth="1"/>
    <col min="2" max="2" width="20.6640625" style="2" customWidth="1"/>
    <col min="3" max="8" width="20.6640625" style="6" customWidth="1"/>
    <col min="9" max="11" width="20.6640625" customWidth="1"/>
  </cols>
  <sheetData>
    <row r="1" spans="1:11" ht="50.1" customHeight="1" x14ac:dyDescent="0.3">
      <c r="A1" s="53" t="s">
        <v>24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30" customHeight="1" x14ac:dyDescent="0.3">
      <c r="A2" s="51" t="s">
        <v>20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50.1" customHeight="1" thickBot="1" x14ac:dyDescent="0.35">
      <c r="A3" s="52" t="s">
        <v>19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s="1" customFormat="1" x14ac:dyDescent="0.3">
      <c r="A4" s="58" t="s">
        <v>0</v>
      </c>
      <c r="B4" s="56" t="s">
        <v>1</v>
      </c>
      <c r="C4" s="56" t="s">
        <v>5</v>
      </c>
      <c r="D4" s="56"/>
      <c r="E4" s="56"/>
      <c r="F4" s="56" t="s">
        <v>6</v>
      </c>
      <c r="G4" s="56"/>
      <c r="H4" s="56"/>
      <c r="I4" s="56" t="s">
        <v>7</v>
      </c>
      <c r="J4" s="56"/>
      <c r="K4" s="57"/>
    </row>
    <row r="5" spans="1:11" s="1" customFormat="1" ht="15" thickBot="1" x14ac:dyDescent="0.35">
      <c r="A5" s="59"/>
      <c r="B5" s="60"/>
      <c r="C5" s="23" t="s">
        <v>2</v>
      </c>
      <c r="D5" s="23" t="s">
        <v>3</v>
      </c>
      <c r="E5" s="23" t="s">
        <v>4</v>
      </c>
      <c r="F5" s="23" t="s">
        <v>2</v>
      </c>
      <c r="G5" s="23" t="s">
        <v>3</v>
      </c>
      <c r="H5" s="23" t="s">
        <v>4</v>
      </c>
      <c r="I5" s="23" t="s">
        <v>2</v>
      </c>
      <c r="J5" s="23" t="s">
        <v>3</v>
      </c>
      <c r="K5" s="24" t="s">
        <v>4</v>
      </c>
    </row>
    <row r="6" spans="1:11" s="3" customFormat="1" x14ac:dyDescent="0.3">
      <c r="A6" s="22">
        <v>70918678</v>
      </c>
      <c r="B6" s="54" t="s">
        <v>8</v>
      </c>
      <c r="C6" s="54"/>
      <c r="D6" s="54"/>
      <c r="E6" s="54"/>
      <c r="F6" s="54"/>
      <c r="G6" s="54"/>
      <c r="H6" s="54"/>
      <c r="I6" s="54"/>
      <c r="J6" s="54"/>
      <c r="K6" s="55"/>
    </row>
    <row r="7" spans="1:11" s="3" customFormat="1" x14ac:dyDescent="0.3">
      <c r="A7" s="18"/>
      <c r="B7" s="13">
        <v>2022</v>
      </c>
      <c r="C7" s="14">
        <v>9957</v>
      </c>
      <c r="D7" s="14">
        <v>9957</v>
      </c>
      <c r="E7" s="14">
        <f>C7-D7</f>
        <v>0</v>
      </c>
      <c r="F7" s="14">
        <v>0</v>
      </c>
      <c r="G7" s="14">
        <v>0</v>
      </c>
      <c r="H7" s="14">
        <v>0</v>
      </c>
      <c r="I7" s="15">
        <f>C7+F7</f>
        <v>9957</v>
      </c>
      <c r="J7" s="15">
        <f>D7+G7</f>
        <v>9957</v>
      </c>
      <c r="K7" s="16">
        <f>E7+H7</f>
        <v>0</v>
      </c>
    </row>
    <row r="8" spans="1:11" x14ac:dyDescent="0.3">
      <c r="A8" s="19"/>
      <c r="B8" s="5">
        <v>2023</v>
      </c>
      <c r="C8" s="7">
        <v>10541</v>
      </c>
      <c r="D8" s="7">
        <v>10541</v>
      </c>
      <c r="E8" s="14">
        <f>C8-D8</f>
        <v>0</v>
      </c>
      <c r="F8" s="7">
        <v>0</v>
      </c>
      <c r="G8" s="7">
        <v>0</v>
      </c>
      <c r="H8" s="7">
        <v>0</v>
      </c>
      <c r="I8" s="8">
        <f t="shared" ref="I8:I9" si="0">C8+F8</f>
        <v>10541</v>
      </c>
      <c r="J8" s="8">
        <f t="shared" ref="J8:J9" si="1">D8+G8</f>
        <v>10541</v>
      </c>
      <c r="K8" s="9">
        <f t="shared" ref="K8:K9" si="2">E8+H8</f>
        <v>0</v>
      </c>
    </row>
    <row r="9" spans="1:11" x14ac:dyDescent="0.3">
      <c r="A9" s="19"/>
      <c r="B9" s="5">
        <v>2024</v>
      </c>
      <c r="C9" s="7">
        <v>11008</v>
      </c>
      <c r="D9" s="7">
        <v>11008</v>
      </c>
      <c r="E9" s="7">
        <f t="shared" ref="E9" si="3">C9-D9</f>
        <v>0</v>
      </c>
      <c r="F9" s="7">
        <v>0</v>
      </c>
      <c r="G9" s="7">
        <v>0</v>
      </c>
      <c r="H9" s="7">
        <v>0</v>
      </c>
      <c r="I9" s="8">
        <f t="shared" si="0"/>
        <v>11008</v>
      </c>
      <c r="J9" s="8">
        <f t="shared" si="1"/>
        <v>11008</v>
      </c>
      <c r="K9" s="9">
        <f t="shared" si="2"/>
        <v>0</v>
      </c>
    </row>
    <row r="10" spans="1:11" s="3" customFormat="1" x14ac:dyDescent="0.3">
      <c r="A10" s="17">
        <v>64123294</v>
      </c>
      <c r="B10" s="49" t="s">
        <v>9</v>
      </c>
      <c r="C10" s="49"/>
      <c r="D10" s="49"/>
      <c r="E10" s="49"/>
      <c r="F10" s="49"/>
      <c r="G10" s="49"/>
      <c r="H10" s="49"/>
      <c r="I10" s="49"/>
      <c r="J10" s="49"/>
      <c r="K10" s="50"/>
    </row>
    <row r="11" spans="1:11" s="3" customFormat="1" x14ac:dyDescent="0.3">
      <c r="A11" s="18"/>
      <c r="B11" s="13">
        <f>B7</f>
        <v>2022</v>
      </c>
      <c r="C11" s="14">
        <f>4597+21195+20</f>
        <v>25812</v>
      </c>
      <c r="D11" s="14">
        <f>4617+21195</f>
        <v>25812</v>
      </c>
      <c r="E11" s="14">
        <f>C11-D11</f>
        <v>0</v>
      </c>
      <c r="F11" s="14">
        <v>0</v>
      </c>
      <c r="G11" s="14">
        <v>0</v>
      </c>
      <c r="H11" s="14">
        <f>F11-G11</f>
        <v>0</v>
      </c>
      <c r="I11" s="15">
        <f>C11+F11</f>
        <v>25812</v>
      </c>
      <c r="J11" s="15">
        <f>D11+G11</f>
        <v>25812</v>
      </c>
      <c r="K11" s="16">
        <f>E11+H11</f>
        <v>0</v>
      </c>
    </row>
    <row r="12" spans="1:11" x14ac:dyDescent="0.3">
      <c r="A12" s="19"/>
      <c r="B12" s="13">
        <f t="shared" ref="B12:B13" si="4">B8</f>
        <v>2023</v>
      </c>
      <c r="C12" s="7">
        <v>27545</v>
      </c>
      <c r="D12" s="7">
        <v>27545</v>
      </c>
      <c r="E12" s="7">
        <f t="shared" ref="E12:E13" si="5">C12-D12</f>
        <v>0</v>
      </c>
      <c r="F12" s="7">
        <v>0</v>
      </c>
      <c r="G12" s="7">
        <v>0</v>
      </c>
      <c r="H12" s="7">
        <f t="shared" ref="H12:H13" si="6">F12-G12</f>
        <v>0</v>
      </c>
      <c r="I12" s="8">
        <f t="shared" ref="I12:I13" si="7">C12+F12</f>
        <v>27545</v>
      </c>
      <c r="J12" s="8">
        <f t="shared" ref="J12:J13" si="8">D12+G12</f>
        <v>27545</v>
      </c>
      <c r="K12" s="9">
        <f t="shared" ref="K12:K13" si="9">E12+H12</f>
        <v>0</v>
      </c>
    </row>
    <row r="13" spans="1:11" x14ac:dyDescent="0.3">
      <c r="A13" s="19"/>
      <c r="B13" s="13">
        <f t="shared" si="4"/>
        <v>2024</v>
      </c>
      <c r="C13" s="7">
        <v>29318</v>
      </c>
      <c r="D13" s="7">
        <v>29318</v>
      </c>
      <c r="E13" s="7">
        <f t="shared" si="5"/>
        <v>0</v>
      </c>
      <c r="F13" s="7">
        <v>0</v>
      </c>
      <c r="G13" s="7">
        <v>0</v>
      </c>
      <c r="H13" s="7">
        <f t="shared" si="6"/>
        <v>0</v>
      </c>
      <c r="I13" s="8">
        <f t="shared" si="7"/>
        <v>29318</v>
      </c>
      <c r="J13" s="8">
        <f t="shared" si="8"/>
        <v>29318</v>
      </c>
      <c r="K13" s="9">
        <f t="shared" si="9"/>
        <v>0</v>
      </c>
    </row>
    <row r="14" spans="1:11" s="3" customFormat="1" x14ac:dyDescent="0.3">
      <c r="A14" s="17">
        <v>70918694</v>
      </c>
      <c r="B14" s="49" t="s">
        <v>10</v>
      </c>
      <c r="C14" s="49"/>
      <c r="D14" s="49"/>
      <c r="E14" s="49"/>
      <c r="F14" s="49"/>
      <c r="G14" s="49"/>
      <c r="H14" s="49"/>
      <c r="I14" s="49"/>
      <c r="J14" s="49"/>
      <c r="K14" s="50"/>
    </row>
    <row r="15" spans="1:11" s="3" customFormat="1" x14ac:dyDescent="0.3">
      <c r="A15" s="18"/>
      <c r="B15" s="13">
        <f>B11</f>
        <v>2022</v>
      </c>
      <c r="C15" s="14">
        <f>4657+2055</f>
        <v>6712</v>
      </c>
      <c r="D15" s="14">
        <f>2055+4657</f>
        <v>6712</v>
      </c>
      <c r="E15" s="14">
        <f>C15-D15</f>
        <v>0</v>
      </c>
      <c r="F15" s="14">
        <v>60</v>
      </c>
      <c r="G15" s="14">
        <v>0</v>
      </c>
      <c r="H15" s="14">
        <f>F15-G15</f>
        <v>60</v>
      </c>
      <c r="I15" s="15">
        <f>C15+F15</f>
        <v>6772</v>
      </c>
      <c r="J15" s="15">
        <f>D15+G15</f>
        <v>6712</v>
      </c>
      <c r="K15" s="16">
        <f>E15+H15</f>
        <v>60</v>
      </c>
    </row>
    <row r="16" spans="1:11" x14ac:dyDescent="0.3">
      <c r="A16" s="19"/>
      <c r="B16" s="13">
        <f t="shared" ref="B16:B17" si="10">B12</f>
        <v>2023</v>
      </c>
      <c r="C16" s="7">
        <f>7035</f>
        <v>7035</v>
      </c>
      <c r="D16" s="7">
        <v>7035</v>
      </c>
      <c r="E16" s="7">
        <f t="shared" ref="E16:E17" si="11">C16-D16</f>
        <v>0</v>
      </c>
      <c r="F16" s="7">
        <v>60</v>
      </c>
      <c r="G16" s="7">
        <v>0</v>
      </c>
      <c r="H16" s="7">
        <f t="shared" ref="H16:H17" si="12">F16-G16</f>
        <v>60</v>
      </c>
      <c r="I16" s="8">
        <f t="shared" ref="I16:I17" si="13">C16+F16</f>
        <v>7095</v>
      </c>
      <c r="J16" s="8">
        <f t="shared" ref="J16:J17" si="14">D16+G16</f>
        <v>7035</v>
      </c>
      <c r="K16" s="9">
        <f t="shared" ref="K16:K17" si="15">E16+H16</f>
        <v>60</v>
      </c>
    </row>
    <row r="17" spans="1:11" x14ac:dyDescent="0.3">
      <c r="A17" s="19"/>
      <c r="B17" s="13">
        <f t="shared" si="10"/>
        <v>2024</v>
      </c>
      <c r="C17" s="7">
        <v>7350</v>
      </c>
      <c r="D17" s="7">
        <v>7350</v>
      </c>
      <c r="E17" s="7">
        <f t="shared" si="11"/>
        <v>0</v>
      </c>
      <c r="F17" s="7">
        <v>60</v>
      </c>
      <c r="G17" s="7">
        <v>0</v>
      </c>
      <c r="H17" s="7">
        <f t="shared" si="12"/>
        <v>60</v>
      </c>
      <c r="I17" s="8">
        <f t="shared" si="13"/>
        <v>7410</v>
      </c>
      <c r="J17" s="8">
        <f t="shared" si="14"/>
        <v>7350</v>
      </c>
      <c r="K17" s="9">
        <f t="shared" si="15"/>
        <v>60</v>
      </c>
    </row>
    <row r="18" spans="1:11" s="4" customFormat="1" x14ac:dyDescent="0.3">
      <c r="A18" s="17">
        <v>70887659</v>
      </c>
      <c r="B18" s="49" t="s">
        <v>11</v>
      </c>
      <c r="C18" s="49"/>
      <c r="D18" s="49"/>
      <c r="E18" s="49"/>
      <c r="F18" s="49"/>
      <c r="G18" s="49"/>
      <c r="H18" s="49"/>
      <c r="I18" s="49"/>
      <c r="J18" s="49"/>
      <c r="K18" s="50"/>
    </row>
    <row r="19" spans="1:11" s="3" customFormat="1" x14ac:dyDescent="0.3">
      <c r="A19" s="18"/>
      <c r="B19" s="13">
        <f>B15</f>
        <v>2022</v>
      </c>
      <c r="C19" s="14">
        <f>3627+16016</f>
        <v>19643</v>
      </c>
      <c r="D19" s="14">
        <f>3627+16016</f>
        <v>19643</v>
      </c>
      <c r="E19" s="14">
        <f>C19-D19</f>
        <v>0</v>
      </c>
      <c r="F19" s="14">
        <v>0</v>
      </c>
      <c r="G19" s="14">
        <v>0</v>
      </c>
      <c r="H19" s="14">
        <f>F19-G19</f>
        <v>0</v>
      </c>
      <c r="I19" s="15">
        <f>C19+F19</f>
        <v>19643</v>
      </c>
      <c r="J19" s="15">
        <f>D19+G19</f>
        <v>19643</v>
      </c>
      <c r="K19" s="16">
        <f>E19+H19</f>
        <v>0</v>
      </c>
    </row>
    <row r="20" spans="1:11" x14ac:dyDescent="0.3">
      <c r="A20" s="19"/>
      <c r="B20" s="13">
        <f t="shared" ref="B20:B21" si="16">B16</f>
        <v>2023</v>
      </c>
      <c r="C20" s="7">
        <v>19856</v>
      </c>
      <c r="D20" s="7">
        <v>19856</v>
      </c>
      <c r="E20" s="7">
        <f t="shared" ref="E20:E21" si="17">C20-D20</f>
        <v>0</v>
      </c>
      <c r="F20" s="7">
        <v>0</v>
      </c>
      <c r="G20" s="7">
        <v>0</v>
      </c>
      <c r="H20" s="7">
        <f t="shared" ref="H20:H21" si="18">F20-G20</f>
        <v>0</v>
      </c>
      <c r="I20" s="8">
        <f t="shared" ref="I20:I21" si="19">C20+F20</f>
        <v>19856</v>
      </c>
      <c r="J20" s="8">
        <f t="shared" ref="J20:J21" si="20">D20+G20</f>
        <v>19856</v>
      </c>
      <c r="K20" s="9">
        <f t="shared" ref="K20:K21" si="21">E20+H20</f>
        <v>0</v>
      </c>
    </row>
    <row r="21" spans="1:11" x14ac:dyDescent="0.3">
      <c r="A21" s="19"/>
      <c r="B21" s="13">
        <f t="shared" si="16"/>
        <v>2024</v>
      </c>
      <c r="C21" s="7">
        <v>19856</v>
      </c>
      <c r="D21" s="7">
        <v>19856</v>
      </c>
      <c r="E21" s="7">
        <f t="shared" si="17"/>
        <v>0</v>
      </c>
      <c r="F21" s="7">
        <v>0</v>
      </c>
      <c r="G21" s="7">
        <v>0</v>
      </c>
      <c r="H21" s="7">
        <f t="shared" si="18"/>
        <v>0</v>
      </c>
      <c r="I21" s="8">
        <f t="shared" si="19"/>
        <v>19856</v>
      </c>
      <c r="J21" s="8">
        <f t="shared" si="20"/>
        <v>19856</v>
      </c>
      <c r="K21" s="9">
        <f t="shared" si="21"/>
        <v>0</v>
      </c>
    </row>
    <row r="22" spans="1:11" s="4" customFormat="1" x14ac:dyDescent="0.3">
      <c r="A22" s="17">
        <v>70918643</v>
      </c>
      <c r="B22" s="49" t="s">
        <v>12</v>
      </c>
      <c r="C22" s="49"/>
      <c r="D22" s="49"/>
      <c r="E22" s="49"/>
      <c r="F22" s="49"/>
      <c r="G22" s="49"/>
      <c r="H22" s="49"/>
      <c r="I22" s="49"/>
      <c r="J22" s="49"/>
      <c r="K22" s="50"/>
    </row>
    <row r="23" spans="1:11" s="3" customFormat="1" x14ac:dyDescent="0.3">
      <c r="A23" s="18"/>
      <c r="B23" s="13">
        <f>B19</f>
        <v>2022</v>
      </c>
      <c r="C23" s="14">
        <f>2950+9440</f>
        <v>12390</v>
      </c>
      <c r="D23" s="14">
        <f>2950+9440</f>
        <v>12390</v>
      </c>
      <c r="E23" s="14">
        <f>C23-D23</f>
        <v>0</v>
      </c>
      <c r="F23" s="14">
        <v>435</v>
      </c>
      <c r="G23" s="14">
        <v>396</v>
      </c>
      <c r="H23" s="14">
        <f>F23-G23</f>
        <v>39</v>
      </c>
      <c r="I23" s="15">
        <f>C23+F23</f>
        <v>12825</v>
      </c>
      <c r="J23" s="15">
        <f>D23+G23</f>
        <v>12786</v>
      </c>
      <c r="K23" s="16">
        <f>E23+H23</f>
        <v>39</v>
      </c>
    </row>
    <row r="24" spans="1:11" x14ac:dyDescent="0.3">
      <c r="A24" s="19"/>
      <c r="B24" s="13">
        <f t="shared" ref="B24:B25" si="22">B20</f>
        <v>2023</v>
      </c>
      <c r="C24" s="7">
        <f>9440+3029</f>
        <v>12469</v>
      </c>
      <c r="D24" s="7">
        <f>9440+3029</f>
        <v>12469</v>
      </c>
      <c r="E24" s="7">
        <f t="shared" ref="E24:E25" si="23">C24-D24</f>
        <v>0</v>
      </c>
      <c r="F24" s="7">
        <v>435</v>
      </c>
      <c r="G24" s="7">
        <v>396</v>
      </c>
      <c r="H24" s="7">
        <f t="shared" ref="H24:H25" si="24">F24-G24</f>
        <v>39</v>
      </c>
      <c r="I24" s="8">
        <f t="shared" ref="I24:I25" si="25">C24+F24</f>
        <v>12904</v>
      </c>
      <c r="J24" s="8">
        <f t="shared" ref="J24:J25" si="26">D24+G24</f>
        <v>12865</v>
      </c>
      <c r="K24" s="9">
        <f t="shared" ref="K24:K25" si="27">E24+H24</f>
        <v>39</v>
      </c>
    </row>
    <row r="25" spans="1:11" x14ac:dyDescent="0.3">
      <c r="A25" s="19"/>
      <c r="B25" s="13">
        <f t="shared" si="22"/>
        <v>2024</v>
      </c>
      <c r="C25" s="7">
        <v>12459</v>
      </c>
      <c r="D25" s="7">
        <f>3019+9440</f>
        <v>12459</v>
      </c>
      <c r="E25" s="7">
        <f t="shared" si="23"/>
        <v>0</v>
      </c>
      <c r="F25" s="7">
        <v>435</v>
      </c>
      <c r="G25" s="7">
        <v>396</v>
      </c>
      <c r="H25" s="7">
        <f t="shared" si="24"/>
        <v>39</v>
      </c>
      <c r="I25" s="8">
        <f t="shared" si="25"/>
        <v>12894</v>
      </c>
      <c r="J25" s="8">
        <f t="shared" si="26"/>
        <v>12855</v>
      </c>
      <c r="K25" s="9">
        <f t="shared" si="27"/>
        <v>39</v>
      </c>
    </row>
    <row r="26" spans="1:11" s="4" customFormat="1" x14ac:dyDescent="0.3">
      <c r="A26" s="17">
        <v>70918651</v>
      </c>
      <c r="B26" s="49" t="s">
        <v>13</v>
      </c>
      <c r="C26" s="49"/>
      <c r="D26" s="49"/>
      <c r="E26" s="49"/>
      <c r="F26" s="49"/>
      <c r="G26" s="49"/>
      <c r="H26" s="49"/>
      <c r="I26" s="49"/>
      <c r="J26" s="49"/>
      <c r="K26" s="50"/>
    </row>
    <row r="27" spans="1:11" s="3" customFormat="1" x14ac:dyDescent="0.3">
      <c r="A27" s="18"/>
      <c r="B27" s="13">
        <f>B23</f>
        <v>2022</v>
      </c>
      <c r="C27" s="14">
        <f>2566+8830</f>
        <v>11396</v>
      </c>
      <c r="D27" s="14">
        <f>2566+8830</f>
        <v>11396</v>
      </c>
      <c r="E27" s="14">
        <f>C27-D27</f>
        <v>0</v>
      </c>
      <c r="F27" s="14">
        <v>27</v>
      </c>
      <c r="G27" s="14">
        <v>17</v>
      </c>
      <c r="H27" s="14">
        <f>F27-G27</f>
        <v>10</v>
      </c>
      <c r="I27" s="15">
        <f>C27+F27</f>
        <v>11423</v>
      </c>
      <c r="J27" s="15">
        <f>D27+G27</f>
        <v>11413</v>
      </c>
      <c r="K27" s="16">
        <f>E27+H27</f>
        <v>10</v>
      </c>
    </row>
    <row r="28" spans="1:11" x14ac:dyDescent="0.3">
      <c r="A28" s="19"/>
      <c r="B28" s="13">
        <f t="shared" ref="B28:B29" si="28">B24</f>
        <v>2023</v>
      </c>
      <c r="C28" s="7">
        <f>9260+2615</f>
        <v>11875</v>
      </c>
      <c r="D28" s="7">
        <f>9260+2615</f>
        <v>11875</v>
      </c>
      <c r="E28" s="7">
        <f t="shared" ref="E28:E29" si="29">C28-D28</f>
        <v>0</v>
      </c>
      <c r="F28" s="7">
        <v>36</v>
      </c>
      <c r="G28" s="7">
        <v>25</v>
      </c>
      <c r="H28" s="7">
        <f t="shared" ref="H28:H29" si="30">F28-G28</f>
        <v>11</v>
      </c>
      <c r="I28" s="8">
        <f t="shared" ref="I28:I29" si="31">C28+F28</f>
        <v>11911</v>
      </c>
      <c r="J28" s="8">
        <f t="shared" ref="J28:J29" si="32">D28+G28</f>
        <v>11900</v>
      </c>
      <c r="K28" s="9">
        <f t="shared" ref="K28:K29" si="33">E28+H28</f>
        <v>11</v>
      </c>
    </row>
    <row r="29" spans="1:11" x14ac:dyDescent="0.3">
      <c r="A29" s="19"/>
      <c r="B29" s="13">
        <f t="shared" si="28"/>
        <v>2024</v>
      </c>
      <c r="C29" s="7">
        <f>2733+9265</f>
        <v>11998</v>
      </c>
      <c r="D29" s="7">
        <f>2725+9265</f>
        <v>11990</v>
      </c>
      <c r="E29" s="7">
        <f t="shared" si="29"/>
        <v>8</v>
      </c>
      <c r="F29" s="7">
        <v>36</v>
      </c>
      <c r="G29" s="7">
        <v>27</v>
      </c>
      <c r="H29" s="7">
        <f t="shared" si="30"/>
        <v>9</v>
      </c>
      <c r="I29" s="8">
        <f t="shared" si="31"/>
        <v>12034</v>
      </c>
      <c r="J29" s="8">
        <f t="shared" si="32"/>
        <v>12017</v>
      </c>
      <c r="K29" s="9">
        <f t="shared" si="33"/>
        <v>17</v>
      </c>
    </row>
    <row r="30" spans="1:11" s="4" customFormat="1" x14ac:dyDescent="0.3">
      <c r="A30" s="17">
        <v>60990384</v>
      </c>
      <c r="B30" s="49" t="s">
        <v>14</v>
      </c>
      <c r="C30" s="49"/>
      <c r="D30" s="49"/>
      <c r="E30" s="49"/>
      <c r="F30" s="49"/>
      <c r="G30" s="49"/>
      <c r="H30" s="49"/>
      <c r="I30" s="49"/>
      <c r="J30" s="49"/>
      <c r="K30" s="50"/>
    </row>
    <row r="31" spans="1:11" s="3" customFormat="1" x14ac:dyDescent="0.3">
      <c r="A31" s="18"/>
      <c r="B31" s="13">
        <f>B27</f>
        <v>2022</v>
      </c>
      <c r="C31" s="14">
        <f>7521+34263</f>
        <v>41784</v>
      </c>
      <c r="D31" s="14">
        <f>7521+34263</f>
        <v>41784</v>
      </c>
      <c r="E31" s="14">
        <f>C31-D31</f>
        <v>0</v>
      </c>
      <c r="F31" s="14">
        <v>562</v>
      </c>
      <c r="G31" s="14">
        <v>536</v>
      </c>
      <c r="H31" s="14">
        <f>F31-G31</f>
        <v>26</v>
      </c>
      <c r="I31" s="15">
        <f>C31+F31</f>
        <v>42346</v>
      </c>
      <c r="J31" s="15">
        <f>D31+G31</f>
        <v>42320</v>
      </c>
      <c r="K31" s="16">
        <f>E31+H31</f>
        <v>26</v>
      </c>
    </row>
    <row r="32" spans="1:11" x14ac:dyDescent="0.3">
      <c r="A32" s="19"/>
      <c r="B32" s="13">
        <f t="shared" ref="B32:B33" si="34">B28</f>
        <v>2023</v>
      </c>
      <c r="C32" s="7">
        <f>8236+35284</f>
        <v>43520</v>
      </c>
      <c r="D32" s="7">
        <f>8236+35284</f>
        <v>43520</v>
      </c>
      <c r="E32" s="7">
        <f t="shared" ref="E32:E33" si="35">C32-D32</f>
        <v>0</v>
      </c>
      <c r="F32" s="7">
        <v>562</v>
      </c>
      <c r="G32" s="7">
        <v>536</v>
      </c>
      <c r="H32" s="7">
        <f t="shared" ref="H32:H33" si="36">F32-G32</f>
        <v>26</v>
      </c>
      <c r="I32" s="8">
        <f t="shared" ref="I32:I33" si="37">C32+F32</f>
        <v>44082</v>
      </c>
      <c r="J32" s="8">
        <f t="shared" ref="J32:J33" si="38">D32+G32</f>
        <v>44056</v>
      </c>
      <c r="K32" s="9">
        <f t="shared" ref="K32:K33" si="39">E32+H32</f>
        <v>26</v>
      </c>
    </row>
    <row r="33" spans="1:11" x14ac:dyDescent="0.3">
      <c r="A33" s="19"/>
      <c r="B33" s="13">
        <f t="shared" si="34"/>
        <v>2024</v>
      </c>
      <c r="C33" s="7">
        <f>8236+35284</f>
        <v>43520</v>
      </c>
      <c r="D33" s="7">
        <f>8236+35284</f>
        <v>43520</v>
      </c>
      <c r="E33" s="7">
        <f t="shared" si="35"/>
        <v>0</v>
      </c>
      <c r="F33" s="7">
        <v>562</v>
      </c>
      <c r="G33" s="7">
        <v>536</v>
      </c>
      <c r="H33" s="7">
        <f t="shared" si="36"/>
        <v>26</v>
      </c>
      <c r="I33" s="8">
        <f t="shared" si="37"/>
        <v>44082</v>
      </c>
      <c r="J33" s="8">
        <f t="shared" si="38"/>
        <v>44056</v>
      </c>
      <c r="K33" s="9">
        <f t="shared" si="39"/>
        <v>26</v>
      </c>
    </row>
    <row r="34" spans="1:11" s="4" customFormat="1" x14ac:dyDescent="0.3">
      <c r="A34" s="17">
        <v>45211761</v>
      </c>
      <c r="B34" s="49" t="s">
        <v>15</v>
      </c>
      <c r="C34" s="49"/>
      <c r="D34" s="49"/>
      <c r="E34" s="49"/>
      <c r="F34" s="49"/>
      <c r="G34" s="49"/>
      <c r="H34" s="49"/>
      <c r="I34" s="49"/>
      <c r="J34" s="49"/>
      <c r="K34" s="50"/>
    </row>
    <row r="35" spans="1:11" s="3" customFormat="1" x14ac:dyDescent="0.3">
      <c r="A35" s="18"/>
      <c r="B35" s="13">
        <f>B31</f>
        <v>2022</v>
      </c>
      <c r="C35" s="14">
        <f>9108+31048</f>
        <v>40156</v>
      </c>
      <c r="D35" s="14">
        <f>31048+9108</f>
        <v>40156</v>
      </c>
      <c r="E35" s="14">
        <f>C35-D35</f>
        <v>0</v>
      </c>
      <c r="F35" s="14">
        <v>685</v>
      </c>
      <c r="G35" s="14">
        <v>576</v>
      </c>
      <c r="H35" s="14">
        <f>F35-G35</f>
        <v>109</v>
      </c>
      <c r="I35" s="15">
        <f>C35+F35</f>
        <v>40841</v>
      </c>
      <c r="J35" s="15">
        <f>D35+G35</f>
        <v>40732</v>
      </c>
      <c r="K35" s="16">
        <f>E35+H35</f>
        <v>109</v>
      </c>
    </row>
    <row r="36" spans="1:11" x14ac:dyDescent="0.3">
      <c r="A36" s="19"/>
      <c r="B36" s="13">
        <f t="shared" ref="B36:B37" si="40">B32</f>
        <v>2023</v>
      </c>
      <c r="C36" s="7">
        <f>8879+32027</f>
        <v>40906</v>
      </c>
      <c r="D36" s="7">
        <f>32027+8879</f>
        <v>40906</v>
      </c>
      <c r="E36" s="7">
        <f t="shared" ref="E36:E37" si="41">C36-D36</f>
        <v>0</v>
      </c>
      <c r="F36" s="7">
        <v>688</v>
      </c>
      <c r="G36" s="7">
        <v>604</v>
      </c>
      <c r="H36" s="7">
        <f t="shared" ref="H36:H37" si="42">F36-G36</f>
        <v>84</v>
      </c>
      <c r="I36" s="8">
        <f t="shared" ref="I36:I37" si="43">C36+F36</f>
        <v>41594</v>
      </c>
      <c r="J36" s="8">
        <f t="shared" ref="J36:J37" si="44">D36+G36</f>
        <v>41510</v>
      </c>
      <c r="K36" s="9">
        <f t="shared" ref="K36:K37" si="45">E36+H36</f>
        <v>84</v>
      </c>
    </row>
    <row r="37" spans="1:11" x14ac:dyDescent="0.3">
      <c r="A37" s="27"/>
      <c r="B37" s="28">
        <f t="shared" si="40"/>
        <v>2024</v>
      </c>
      <c r="C37" s="29">
        <f>8879+31835</f>
        <v>40714</v>
      </c>
      <c r="D37" s="29">
        <f>8879+31835</f>
        <v>40714</v>
      </c>
      <c r="E37" s="29">
        <f t="shared" si="41"/>
        <v>0</v>
      </c>
      <c r="F37" s="29">
        <v>688</v>
      </c>
      <c r="G37" s="29">
        <v>604</v>
      </c>
      <c r="H37" s="29">
        <f t="shared" si="42"/>
        <v>84</v>
      </c>
      <c r="I37" s="30">
        <f t="shared" si="43"/>
        <v>41402</v>
      </c>
      <c r="J37" s="30">
        <f t="shared" si="44"/>
        <v>41318</v>
      </c>
      <c r="K37" s="31">
        <f t="shared" si="45"/>
        <v>84</v>
      </c>
    </row>
    <row r="38" spans="1:11" s="4" customFormat="1" x14ac:dyDescent="0.3">
      <c r="A38" s="17">
        <v>60990376</v>
      </c>
      <c r="B38" s="49" t="s">
        <v>16</v>
      </c>
      <c r="C38" s="49"/>
      <c r="D38" s="49"/>
      <c r="E38" s="49"/>
      <c r="F38" s="49"/>
      <c r="G38" s="49"/>
      <c r="H38" s="49"/>
      <c r="I38" s="49"/>
      <c r="J38" s="49"/>
      <c r="K38" s="50"/>
    </row>
    <row r="39" spans="1:11" s="3" customFormat="1" x14ac:dyDescent="0.3">
      <c r="A39" s="18"/>
      <c r="B39" s="13">
        <f>B35</f>
        <v>2022</v>
      </c>
      <c r="C39" s="14">
        <f>5982+32013</f>
        <v>37995</v>
      </c>
      <c r="D39" s="14">
        <v>37995</v>
      </c>
      <c r="E39" s="14">
        <f>C39-D39</f>
        <v>0</v>
      </c>
      <c r="F39" s="14">
        <v>439</v>
      </c>
      <c r="G39" s="14">
        <v>393</v>
      </c>
      <c r="H39" s="14">
        <f>F39-G39</f>
        <v>46</v>
      </c>
      <c r="I39" s="15">
        <f>C39+F39</f>
        <v>38434</v>
      </c>
      <c r="J39" s="15">
        <f>D39+G39</f>
        <v>38388</v>
      </c>
      <c r="K39" s="16">
        <f>E39+H39</f>
        <v>46</v>
      </c>
    </row>
    <row r="40" spans="1:11" x14ac:dyDescent="0.3">
      <c r="A40" s="19"/>
      <c r="B40" s="13">
        <f t="shared" ref="B40:B41" si="46">B36</f>
        <v>2023</v>
      </c>
      <c r="C40" s="7">
        <f>6409+32778</f>
        <v>39187</v>
      </c>
      <c r="D40" s="7">
        <f>6409+32778</f>
        <v>39187</v>
      </c>
      <c r="E40" s="7">
        <f t="shared" ref="E40:E41" si="47">C40-D40</f>
        <v>0</v>
      </c>
      <c r="F40" s="7">
        <v>455</v>
      </c>
      <c r="G40" s="7">
        <v>408</v>
      </c>
      <c r="H40" s="7">
        <f t="shared" ref="H40:H41" si="48">F40-G40</f>
        <v>47</v>
      </c>
      <c r="I40" s="8">
        <f t="shared" ref="I40:I41" si="49">C40+F40</f>
        <v>39642</v>
      </c>
      <c r="J40" s="8">
        <f t="shared" ref="J40:J41" si="50">D40+G40</f>
        <v>39595</v>
      </c>
      <c r="K40" s="9">
        <f t="shared" ref="K40:K41" si="51">E40+H40</f>
        <v>47</v>
      </c>
    </row>
    <row r="41" spans="1:11" x14ac:dyDescent="0.3">
      <c r="A41" s="19"/>
      <c r="B41" s="13">
        <f t="shared" si="46"/>
        <v>2024</v>
      </c>
      <c r="C41" s="7">
        <f>6550+33402</f>
        <v>39952</v>
      </c>
      <c r="D41" s="7">
        <f>6550+33402</f>
        <v>39952</v>
      </c>
      <c r="E41" s="7">
        <f t="shared" si="47"/>
        <v>0</v>
      </c>
      <c r="F41" s="7">
        <v>465</v>
      </c>
      <c r="G41" s="7">
        <v>416</v>
      </c>
      <c r="H41" s="7">
        <f t="shared" si="48"/>
        <v>49</v>
      </c>
      <c r="I41" s="8">
        <f t="shared" si="49"/>
        <v>40417</v>
      </c>
      <c r="J41" s="8">
        <f t="shared" si="50"/>
        <v>40368</v>
      </c>
      <c r="K41" s="9">
        <f t="shared" si="51"/>
        <v>49</v>
      </c>
    </row>
    <row r="42" spans="1:11" s="4" customFormat="1" x14ac:dyDescent="0.3">
      <c r="A42" s="17">
        <v>75044340</v>
      </c>
      <c r="B42" s="49" t="s">
        <v>17</v>
      </c>
      <c r="C42" s="49"/>
      <c r="D42" s="49"/>
      <c r="E42" s="49"/>
      <c r="F42" s="49"/>
      <c r="G42" s="49"/>
      <c r="H42" s="49"/>
      <c r="I42" s="49"/>
      <c r="J42" s="49"/>
      <c r="K42" s="50"/>
    </row>
    <row r="43" spans="1:11" s="3" customFormat="1" x14ac:dyDescent="0.3">
      <c r="A43" s="18"/>
      <c r="B43" s="13">
        <f>B39</f>
        <v>2022</v>
      </c>
      <c r="C43" s="14">
        <v>10816</v>
      </c>
      <c r="D43" s="14">
        <v>10816</v>
      </c>
      <c r="E43" s="14">
        <f>C43-D43</f>
        <v>0</v>
      </c>
      <c r="F43" s="14">
        <v>0</v>
      </c>
      <c r="G43" s="14">
        <v>0</v>
      </c>
      <c r="H43" s="14">
        <f>F43-G43</f>
        <v>0</v>
      </c>
      <c r="I43" s="15">
        <f>C43+F43</f>
        <v>10816</v>
      </c>
      <c r="J43" s="15">
        <f>D43+G43</f>
        <v>10816</v>
      </c>
      <c r="K43" s="16">
        <f>E43+H43</f>
        <v>0</v>
      </c>
    </row>
    <row r="44" spans="1:11" x14ac:dyDescent="0.3">
      <c r="A44" s="19"/>
      <c r="B44" s="13">
        <f t="shared" ref="B44:B45" si="52">B40</f>
        <v>2023</v>
      </c>
      <c r="C44" s="7">
        <v>10916</v>
      </c>
      <c r="D44" s="7">
        <v>10916</v>
      </c>
      <c r="E44" s="7">
        <f t="shared" ref="E44:E45" si="53">C44-D44</f>
        <v>0</v>
      </c>
      <c r="F44" s="7">
        <v>0</v>
      </c>
      <c r="G44" s="7">
        <v>0</v>
      </c>
      <c r="H44" s="7">
        <f t="shared" ref="H44:H45" si="54">F44-G44</f>
        <v>0</v>
      </c>
      <c r="I44" s="8">
        <f t="shared" ref="I44:I45" si="55">C44+F44</f>
        <v>10916</v>
      </c>
      <c r="J44" s="8">
        <f t="shared" ref="J44:J45" si="56">D44+G44</f>
        <v>10916</v>
      </c>
      <c r="K44" s="9">
        <f t="shared" ref="K44:K45" si="57">E44+H44</f>
        <v>0</v>
      </c>
    </row>
    <row r="45" spans="1:11" x14ac:dyDescent="0.3">
      <c r="A45" s="19"/>
      <c r="B45" s="13">
        <f t="shared" si="52"/>
        <v>2024</v>
      </c>
      <c r="C45" s="7">
        <v>10966</v>
      </c>
      <c r="D45" s="7">
        <v>10966</v>
      </c>
      <c r="E45" s="7">
        <f t="shared" si="53"/>
        <v>0</v>
      </c>
      <c r="F45" s="7">
        <v>0</v>
      </c>
      <c r="G45" s="7">
        <v>0</v>
      </c>
      <c r="H45" s="7">
        <f t="shared" si="54"/>
        <v>0</v>
      </c>
      <c r="I45" s="8">
        <f t="shared" si="55"/>
        <v>10966</v>
      </c>
      <c r="J45" s="8">
        <f t="shared" si="56"/>
        <v>10966</v>
      </c>
      <c r="K45" s="9">
        <f t="shared" si="57"/>
        <v>0</v>
      </c>
    </row>
    <row r="46" spans="1:11" s="4" customFormat="1" x14ac:dyDescent="0.3">
      <c r="A46" s="17">
        <v>60990317</v>
      </c>
      <c r="B46" s="49" t="s">
        <v>18</v>
      </c>
      <c r="C46" s="49"/>
      <c r="D46" s="49"/>
      <c r="E46" s="49"/>
      <c r="F46" s="49"/>
      <c r="G46" s="49"/>
      <c r="H46" s="49"/>
      <c r="I46" s="49"/>
      <c r="J46" s="49"/>
      <c r="K46" s="50"/>
    </row>
    <row r="47" spans="1:11" s="3" customFormat="1" x14ac:dyDescent="0.3">
      <c r="A47" s="18"/>
      <c r="B47" s="13">
        <f>B43</f>
        <v>2022</v>
      </c>
      <c r="C47" s="14">
        <v>12803</v>
      </c>
      <c r="D47" s="14">
        <v>12803</v>
      </c>
      <c r="E47" s="14">
        <f>C47-D47</f>
        <v>0</v>
      </c>
      <c r="F47" s="14">
        <v>131</v>
      </c>
      <c r="G47" s="14">
        <v>47</v>
      </c>
      <c r="H47" s="14">
        <f>F47-G47</f>
        <v>84</v>
      </c>
      <c r="I47" s="15">
        <f>C47+F47</f>
        <v>12934</v>
      </c>
      <c r="J47" s="15">
        <f>D47+G47</f>
        <v>12850</v>
      </c>
      <c r="K47" s="16">
        <f>E47+H47</f>
        <v>84</v>
      </c>
    </row>
    <row r="48" spans="1:11" x14ac:dyDescent="0.3">
      <c r="A48" s="19"/>
      <c r="B48" s="13">
        <f t="shared" ref="B48:B49" si="58">B44</f>
        <v>2023</v>
      </c>
      <c r="C48" s="7">
        <v>12893</v>
      </c>
      <c r="D48" s="7">
        <v>12893</v>
      </c>
      <c r="E48" s="7">
        <f t="shared" ref="E48:E49" si="59">C48-D48</f>
        <v>0</v>
      </c>
      <c r="F48" s="7">
        <v>131</v>
      </c>
      <c r="G48" s="7">
        <v>47</v>
      </c>
      <c r="H48" s="7">
        <f t="shared" ref="H48:H49" si="60">F48-G48</f>
        <v>84</v>
      </c>
      <c r="I48" s="8">
        <f t="shared" ref="I48:I49" si="61">C48+F48</f>
        <v>13024</v>
      </c>
      <c r="J48" s="8">
        <f t="shared" ref="J48:J49" si="62">D48+G48</f>
        <v>12940</v>
      </c>
      <c r="K48" s="9">
        <f t="shared" ref="K48:K49" si="63">E48+H48</f>
        <v>84</v>
      </c>
    </row>
    <row r="49" spans="1:11" ht="15" thickBot="1" x14ac:dyDescent="0.35">
      <c r="A49" s="20"/>
      <c r="B49" s="26">
        <f t="shared" si="58"/>
        <v>2024</v>
      </c>
      <c r="C49" s="10">
        <v>12893</v>
      </c>
      <c r="D49" s="10">
        <v>12893</v>
      </c>
      <c r="E49" s="10">
        <f t="shared" si="59"/>
        <v>0</v>
      </c>
      <c r="F49" s="10">
        <v>131</v>
      </c>
      <c r="G49" s="10">
        <v>47</v>
      </c>
      <c r="H49" s="10">
        <f t="shared" si="60"/>
        <v>84</v>
      </c>
      <c r="I49" s="11">
        <f t="shared" si="61"/>
        <v>13024</v>
      </c>
      <c r="J49" s="11">
        <f t="shared" si="62"/>
        <v>12940</v>
      </c>
      <c r="K49" s="12">
        <f t="shared" si="63"/>
        <v>84</v>
      </c>
    </row>
    <row r="50" spans="1:11" x14ac:dyDescent="0.3">
      <c r="A50" s="32">
        <v>44740743</v>
      </c>
      <c r="B50" s="49" t="s">
        <v>22</v>
      </c>
      <c r="C50" s="49"/>
      <c r="D50" s="49"/>
      <c r="E50" s="49"/>
      <c r="F50" s="49"/>
      <c r="G50" s="49"/>
      <c r="H50" s="49"/>
      <c r="I50" s="49"/>
      <c r="J50" s="49"/>
      <c r="K50" s="50"/>
    </row>
    <row r="51" spans="1:11" x14ac:dyDescent="0.3">
      <c r="A51" s="18"/>
      <c r="B51" s="35">
        <f>B47</f>
        <v>2022</v>
      </c>
      <c r="C51" s="36">
        <v>14010</v>
      </c>
      <c r="D51" s="36">
        <v>14150</v>
      </c>
      <c r="E51" s="36">
        <v>-140</v>
      </c>
      <c r="F51" s="36">
        <v>422</v>
      </c>
      <c r="G51" s="36">
        <v>256</v>
      </c>
      <c r="H51" s="36">
        <v>166</v>
      </c>
      <c r="I51" s="37">
        <v>14432</v>
      </c>
      <c r="J51" s="37">
        <v>14406</v>
      </c>
      <c r="K51" s="38">
        <v>26</v>
      </c>
    </row>
    <row r="52" spans="1:11" x14ac:dyDescent="0.3">
      <c r="A52" s="19"/>
      <c r="B52" s="35">
        <f t="shared" ref="B52:B53" si="64">B48</f>
        <v>2023</v>
      </c>
      <c r="C52" s="33">
        <v>14650</v>
      </c>
      <c r="D52" s="33">
        <v>1480</v>
      </c>
      <c r="E52" s="33">
        <v>-150</v>
      </c>
      <c r="F52" s="33">
        <v>472</v>
      </c>
      <c r="G52" s="33">
        <v>270</v>
      </c>
      <c r="H52" s="33">
        <v>202</v>
      </c>
      <c r="I52" s="33">
        <v>15122</v>
      </c>
      <c r="J52" s="33">
        <v>15070</v>
      </c>
      <c r="K52" s="34">
        <v>52</v>
      </c>
    </row>
    <row r="53" spans="1:11" x14ac:dyDescent="0.3">
      <c r="A53" s="19"/>
      <c r="B53" s="35">
        <f t="shared" si="64"/>
        <v>2024</v>
      </c>
      <c r="C53" s="33">
        <v>15142</v>
      </c>
      <c r="D53" s="33">
        <v>15300</v>
      </c>
      <c r="E53" s="33">
        <v>-158</v>
      </c>
      <c r="F53" s="33">
        <v>490</v>
      </c>
      <c r="G53" s="33">
        <v>280</v>
      </c>
      <c r="H53" s="33">
        <v>210</v>
      </c>
      <c r="I53" s="33">
        <v>15632</v>
      </c>
      <c r="J53" s="33">
        <v>15580</v>
      </c>
      <c r="K53" s="34">
        <v>52</v>
      </c>
    </row>
    <row r="54" spans="1:11" x14ac:dyDescent="0.3">
      <c r="A54" s="41">
        <v>64123430</v>
      </c>
      <c r="B54" s="49" t="s">
        <v>23</v>
      </c>
      <c r="C54" s="49"/>
      <c r="D54" s="49"/>
      <c r="E54" s="49"/>
      <c r="F54" s="49"/>
      <c r="G54" s="49"/>
      <c r="H54" s="49"/>
      <c r="I54" s="49"/>
      <c r="J54" s="49"/>
      <c r="K54" s="50"/>
    </row>
    <row r="55" spans="1:11" ht="15.6" x14ac:dyDescent="0.3">
      <c r="A55" s="18"/>
      <c r="B55" s="39">
        <f>B51</f>
        <v>2022</v>
      </c>
      <c r="C55" s="43">
        <v>9359</v>
      </c>
      <c r="D55" s="43">
        <v>9359</v>
      </c>
      <c r="E55" s="43">
        <v>0</v>
      </c>
      <c r="F55" s="43">
        <v>12</v>
      </c>
      <c r="G55" s="43">
        <v>11</v>
      </c>
      <c r="H55" s="43">
        <v>1</v>
      </c>
      <c r="I55" s="43">
        <v>9371</v>
      </c>
      <c r="J55" s="43">
        <v>9370</v>
      </c>
      <c r="K55" s="44">
        <v>1</v>
      </c>
    </row>
    <row r="56" spans="1:11" ht="15.6" x14ac:dyDescent="0.3">
      <c r="A56" s="19"/>
      <c r="B56" s="40">
        <f>B44</f>
        <v>2023</v>
      </c>
      <c r="C56" s="45">
        <v>9355</v>
      </c>
      <c r="D56" s="45">
        <v>9355</v>
      </c>
      <c r="E56" s="45">
        <v>0</v>
      </c>
      <c r="F56" s="45">
        <v>15</v>
      </c>
      <c r="G56" s="45">
        <v>13</v>
      </c>
      <c r="H56" s="45">
        <v>2</v>
      </c>
      <c r="I56" s="45">
        <v>9370</v>
      </c>
      <c r="J56" s="45">
        <v>9368</v>
      </c>
      <c r="K56" s="46">
        <v>2</v>
      </c>
    </row>
    <row r="57" spans="1:11" ht="16.2" thickBot="1" x14ac:dyDescent="0.35">
      <c r="A57" s="20"/>
      <c r="B57" s="42">
        <f>B45</f>
        <v>2024</v>
      </c>
      <c r="C57" s="47">
        <v>9159</v>
      </c>
      <c r="D57" s="47">
        <v>9159</v>
      </c>
      <c r="E57" s="47">
        <v>0</v>
      </c>
      <c r="F57" s="47">
        <v>17</v>
      </c>
      <c r="G57" s="47">
        <v>15</v>
      </c>
      <c r="H57" s="47">
        <v>2</v>
      </c>
      <c r="I57" s="47">
        <v>9176</v>
      </c>
      <c r="J57" s="47">
        <v>9174</v>
      </c>
      <c r="K57" s="48">
        <v>2</v>
      </c>
    </row>
  </sheetData>
  <mergeCells count="21">
    <mergeCell ref="B34:K34"/>
    <mergeCell ref="C4:E4"/>
    <mergeCell ref="F4:H4"/>
    <mergeCell ref="I4:K4"/>
    <mergeCell ref="A4:A5"/>
    <mergeCell ref="B4:B5"/>
    <mergeCell ref="B26:K26"/>
    <mergeCell ref="A2:K2"/>
    <mergeCell ref="A3:K3"/>
    <mergeCell ref="A1:K1"/>
    <mergeCell ref="B30:K30"/>
    <mergeCell ref="B6:K6"/>
    <mergeCell ref="B10:K10"/>
    <mergeCell ref="B14:K14"/>
    <mergeCell ref="B18:K18"/>
    <mergeCell ref="B22:K22"/>
    <mergeCell ref="B54:K54"/>
    <mergeCell ref="B42:K42"/>
    <mergeCell ref="B46:K46"/>
    <mergeCell ref="B50:K50"/>
    <mergeCell ref="B38:K38"/>
  </mergeCells>
  <printOptions horizontalCentered="1"/>
  <pageMargins left="0.25" right="0.25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"/>
  <sheetViews>
    <sheetView topLeftCell="A19" workbookViewId="0">
      <selection sqref="A1:K49"/>
    </sheetView>
  </sheetViews>
  <sheetFormatPr defaultRowHeight="14.4" x14ac:dyDescent="0.3"/>
  <sheetData>
    <row r="1" spans="1:11" ht="25.8" x14ac:dyDescent="0.3">
      <c r="A1" s="53" t="s">
        <v>21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1" x14ac:dyDescent="0.3">
      <c r="A2" s="51" t="s">
        <v>20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21.6" thickBot="1" x14ac:dyDescent="0.35">
      <c r="A3" s="52" t="s">
        <v>19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x14ac:dyDescent="0.3">
      <c r="A4" s="58" t="s">
        <v>0</v>
      </c>
      <c r="B4" s="56" t="s">
        <v>1</v>
      </c>
      <c r="C4" s="56" t="s">
        <v>5</v>
      </c>
      <c r="D4" s="56"/>
      <c r="E4" s="56"/>
      <c r="F4" s="56" t="s">
        <v>6</v>
      </c>
      <c r="G4" s="56"/>
      <c r="H4" s="56"/>
      <c r="I4" s="56" t="s">
        <v>7</v>
      </c>
      <c r="J4" s="56"/>
      <c r="K4" s="57"/>
    </row>
    <row r="5" spans="1:11" ht="43.8" thickBot="1" x14ac:dyDescent="0.35">
      <c r="A5" s="59"/>
      <c r="B5" s="60"/>
      <c r="C5" s="25" t="s">
        <v>2</v>
      </c>
      <c r="D5" s="25" t="s">
        <v>3</v>
      </c>
      <c r="E5" s="25" t="s">
        <v>4</v>
      </c>
      <c r="F5" s="25" t="s">
        <v>2</v>
      </c>
      <c r="G5" s="25" t="s">
        <v>3</v>
      </c>
      <c r="H5" s="25" t="s">
        <v>4</v>
      </c>
      <c r="I5" s="25" t="s">
        <v>2</v>
      </c>
      <c r="J5" s="25" t="s">
        <v>3</v>
      </c>
      <c r="K5" s="24" t="s">
        <v>4</v>
      </c>
    </row>
    <row r="6" spans="1:11" x14ac:dyDescent="0.3">
      <c r="A6" s="22">
        <v>70918678</v>
      </c>
      <c r="B6" s="54" t="s">
        <v>8</v>
      </c>
      <c r="C6" s="54"/>
      <c r="D6" s="54"/>
      <c r="E6" s="54"/>
      <c r="F6" s="54"/>
      <c r="G6" s="54"/>
      <c r="H6" s="54"/>
      <c r="I6" s="54"/>
      <c r="J6" s="54"/>
      <c r="K6" s="55"/>
    </row>
    <row r="7" spans="1:11" x14ac:dyDescent="0.3">
      <c r="A7" s="18"/>
      <c r="B7" s="13">
        <v>2021</v>
      </c>
      <c r="C7" s="14"/>
      <c r="D7" s="14"/>
      <c r="E7" s="14">
        <f>C7-D7</f>
        <v>0</v>
      </c>
      <c r="F7" s="14">
        <v>60</v>
      </c>
      <c r="G7" s="14">
        <v>0</v>
      </c>
      <c r="H7" s="14">
        <f>F7-G7</f>
        <v>60</v>
      </c>
      <c r="I7" s="15">
        <f>C7+F7</f>
        <v>60</v>
      </c>
      <c r="J7" s="15">
        <f>D7+G7</f>
        <v>0</v>
      </c>
      <c r="K7" s="16">
        <f>E7+H7</f>
        <v>60</v>
      </c>
    </row>
    <row r="8" spans="1:11" x14ac:dyDescent="0.3">
      <c r="A8" s="19"/>
      <c r="B8" s="5">
        <v>2022</v>
      </c>
      <c r="C8" s="7"/>
      <c r="D8" s="7"/>
      <c r="E8" s="14">
        <f>C8-D8</f>
        <v>0</v>
      </c>
      <c r="F8" s="7">
        <v>60</v>
      </c>
      <c r="G8" s="7">
        <v>0</v>
      </c>
      <c r="H8" s="7">
        <f t="shared" ref="H8:H9" si="0">F8-G8</f>
        <v>60</v>
      </c>
      <c r="I8" s="8">
        <f t="shared" ref="I8:K9" si="1">C8+F8</f>
        <v>60</v>
      </c>
      <c r="J8" s="8">
        <f t="shared" si="1"/>
        <v>0</v>
      </c>
      <c r="K8" s="9">
        <f t="shared" si="1"/>
        <v>60</v>
      </c>
    </row>
    <row r="9" spans="1:11" x14ac:dyDescent="0.3">
      <c r="A9" s="19"/>
      <c r="B9" s="5">
        <v>2023</v>
      </c>
      <c r="C9" s="7"/>
      <c r="D9" s="7"/>
      <c r="E9" s="7">
        <f t="shared" ref="E9" si="2">C9-D9</f>
        <v>0</v>
      </c>
      <c r="F9" s="7">
        <v>60</v>
      </c>
      <c r="G9" s="7">
        <v>0</v>
      </c>
      <c r="H9" s="7">
        <f t="shared" si="0"/>
        <v>60</v>
      </c>
      <c r="I9" s="8">
        <f t="shared" si="1"/>
        <v>60</v>
      </c>
      <c r="J9" s="8">
        <f t="shared" si="1"/>
        <v>0</v>
      </c>
      <c r="K9" s="9">
        <f t="shared" si="1"/>
        <v>60</v>
      </c>
    </row>
    <row r="10" spans="1:11" x14ac:dyDescent="0.3">
      <c r="A10" s="17">
        <v>64123294</v>
      </c>
      <c r="B10" s="49" t="s">
        <v>9</v>
      </c>
      <c r="C10" s="49"/>
      <c r="D10" s="49"/>
      <c r="E10" s="49"/>
      <c r="F10" s="49"/>
      <c r="G10" s="49"/>
      <c r="H10" s="49"/>
      <c r="I10" s="49"/>
      <c r="J10" s="49"/>
      <c r="K10" s="50"/>
    </row>
    <row r="11" spans="1:11" x14ac:dyDescent="0.3">
      <c r="A11" s="18"/>
      <c r="B11" s="13">
        <f>B7</f>
        <v>2021</v>
      </c>
      <c r="C11" s="14"/>
      <c r="D11" s="14"/>
      <c r="E11" s="14">
        <f>C11-D11</f>
        <v>0</v>
      </c>
      <c r="F11" s="14">
        <v>0</v>
      </c>
      <c r="G11" s="14">
        <v>0</v>
      </c>
      <c r="H11" s="14">
        <f>F11-G11</f>
        <v>0</v>
      </c>
      <c r="I11" s="15">
        <f>C11+F11</f>
        <v>0</v>
      </c>
      <c r="J11" s="15">
        <f>D11+G11</f>
        <v>0</v>
      </c>
      <c r="K11" s="16">
        <f>E11+H11</f>
        <v>0</v>
      </c>
    </row>
    <row r="12" spans="1:11" x14ac:dyDescent="0.3">
      <c r="A12" s="19"/>
      <c r="B12" s="13">
        <f t="shared" ref="B12:B13" si="3">B8</f>
        <v>2022</v>
      </c>
      <c r="C12" s="7"/>
      <c r="D12" s="7"/>
      <c r="E12" s="7">
        <f t="shared" ref="E12:E13" si="4">C12-D12</f>
        <v>0</v>
      </c>
      <c r="F12" s="7">
        <v>0</v>
      </c>
      <c r="G12" s="7">
        <v>0</v>
      </c>
      <c r="H12" s="7">
        <f t="shared" ref="H12:H13" si="5">F12-G12</f>
        <v>0</v>
      </c>
      <c r="I12" s="8">
        <f t="shared" ref="I12:K13" si="6">C12+F12</f>
        <v>0</v>
      </c>
      <c r="J12" s="8">
        <f t="shared" si="6"/>
        <v>0</v>
      </c>
      <c r="K12" s="9">
        <f t="shared" si="6"/>
        <v>0</v>
      </c>
    </row>
    <row r="13" spans="1:11" x14ac:dyDescent="0.3">
      <c r="A13" s="19"/>
      <c r="B13" s="13">
        <f t="shared" si="3"/>
        <v>2023</v>
      </c>
      <c r="C13" s="7"/>
      <c r="D13" s="7"/>
      <c r="E13" s="7">
        <f t="shared" si="4"/>
        <v>0</v>
      </c>
      <c r="F13" s="7">
        <v>0</v>
      </c>
      <c r="G13" s="7">
        <v>0</v>
      </c>
      <c r="H13" s="7">
        <f t="shared" si="5"/>
        <v>0</v>
      </c>
      <c r="I13" s="8">
        <f t="shared" si="6"/>
        <v>0</v>
      </c>
      <c r="J13" s="8">
        <f t="shared" si="6"/>
        <v>0</v>
      </c>
      <c r="K13" s="9">
        <f t="shared" si="6"/>
        <v>0</v>
      </c>
    </row>
    <row r="14" spans="1:11" x14ac:dyDescent="0.3">
      <c r="A14" s="17">
        <v>70918694</v>
      </c>
      <c r="B14" s="49" t="s">
        <v>10</v>
      </c>
      <c r="C14" s="49"/>
      <c r="D14" s="49"/>
      <c r="E14" s="49"/>
      <c r="F14" s="49"/>
      <c r="G14" s="49"/>
      <c r="H14" s="49"/>
      <c r="I14" s="49"/>
      <c r="J14" s="49"/>
      <c r="K14" s="50"/>
    </row>
    <row r="15" spans="1:11" x14ac:dyDescent="0.3">
      <c r="A15" s="18"/>
      <c r="B15" s="13">
        <f>B11</f>
        <v>2021</v>
      </c>
      <c r="C15" s="14"/>
      <c r="D15" s="14"/>
      <c r="E15" s="14">
        <f>C15-D15</f>
        <v>0</v>
      </c>
      <c r="F15" s="14">
        <v>0</v>
      </c>
      <c r="G15" s="14">
        <v>0</v>
      </c>
      <c r="H15" s="14">
        <f>F15-G15</f>
        <v>0</v>
      </c>
      <c r="I15" s="15">
        <f>C15+F15</f>
        <v>0</v>
      </c>
      <c r="J15" s="15">
        <f>D15+G15</f>
        <v>0</v>
      </c>
      <c r="K15" s="16">
        <f>E15+H15</f>
        <v>0</v>
      </c>
    </row>
    <row r="16" spans="1:11" x14ac:dyDescent="0.3">
      <c r="A16" s="19"/>
      <c r="B16" s="13">
        <f t="shared" ref="B16:B17" si="7">B12</f>
        <v>2022</v>
      </c>
      <c r="C16" s="7"/>
      <c r="D16" s="7"/>
      <c r="E16" s="7">
        <f t="shared" ref="E16:E17" si="8">C16-D16</f>
        <v>0</v>
      </c>
      <c r="F16" s="7">
        <v>0</v>
      </c>
      <c r="G16" s="7">
        <v>0</v>
      </c>
      <c r="H16" s="7">
        <f t="shared" ref="H16:H17" si="9">F16-G16</f>
        <v>0</v>
      </c>
      <c r="I16" s="8">
        <f t="shared" ref="I16:K17" si="10">C16+F16</f>
        <v>0</v>
      </c>
      <c r="J16" s="8">
        <f t="shared" si="10"/>
        <v>0</v>
      </c>
      <c r="K16" s="9">
        <f t="shared" si="10"/>
        <v>0</v>
      </c>
    </row>
    <row r="17" spans="1:11" x14ac:dyDescent="0.3">
      <c r="A17" s="19"/>
      <c r="B17" s="13">
        <f t="shared" si="7"/>
        <v>2023</v>
      </c>
      <c r="C17" s="7"/>
      <c r="D17" s="7"/>
      <c r="E17" s="7">
        <f t="shared" si="8"/>
        <v>0</v>
      </c>
      <c r="F17" s="7">
        <v>0</v>
      </c>
      <c r="G17" s="7">
        <v>0</v>
      </c>
      <c r="H17" s="7">
        <f t="shared" si="9"/>
        <v>0</v>
      </c>
      <c r="I17" s="8">
        <f t="shared" si="10"/>
        <v>0</v>
      </c>
      <c r="J17" s="8">
        <f t="shared" si="10"/>
        <v>0</v>
      </c>
      <c r="K17" s="9">
        <f t="shared" si="10"/>
        <v>0</v>
      </c>
    </row>
    <row r="18" spans="1:11" x14ac:dyDescent="0.3">
      <c r="A18" s="17">
        <v>70887659</v>
      </c>
      <c r="B18" s="49" t="s">
        <v>11</v>
      </c>
      <c r="C18" s="49"/>
      <c r="D18" s="49"/>
      <c r="E18" s="49"/>
      <c r="F18" s="49"/>
      <c r="G18" s="49"/>
      <c r="H18" s="49"/>
      <c r="I18" s="49"/>
      <c r="J18" s="49"/>
      <c r="K18" s="50"/>
    </row>
    <row r="19" spans="1:11" x14ac:dyDescent="0.3">
      <c r="A19" s="18"/>
      <c r="B19" s="13">
        <f>B15</f>
        <v>2021</v>
      </c>
      <c r="C19" s="14"/>
      <c r="D19" s="14"/>
      <c r="E19" s="14">
        <f>C19-D19</f>
        <v>0</v>
      </c>
      <c r="F19" s="14">
        <v>0</v>
      </c>
      <c r="G19" s="14">
        <v>0</v>
      </c>
      <c r="H19" s="14">
        <f>F19-G19</f>
        <v>0</v>
      </c>
      <c r="I19" s="15">
        <f>C19+F19</f>
        <v>0</v>
      </c>
      <c r="J19" s="15">
        <f>D19+G19</f>
        <v>0</v>
      </c>
      <c r="K19" s="16">
        <f>E19+H19</f>
        <v>0</v>
      </c>
    </row>
    <row r="20" spans="1:11" x14ac:dyDescent="0.3">
      <c r="A20" s="19"/>
      <c r="B20" s="13">
        <f t="shared" ref="B20:B21" si="11">B16</f>
        <v>2022</v>
      </c>
      <c r="C20" s="7"/>
      <c r="D20" s="7"/>
      <c r="E20" s="7">
        <f t="shared" ref="E20:E21" si="12">C20-D20</f>
        <v>0</v>
      </c>
      <c r="F20" s="7">
        <v>0</v>
      </c>
      <c r="G20" s="7">
        <v>0</v>
      </c>
      <c r="H20" s="7">
        <f t="shared" ref="H20:H21" si="13">F20-G20</f>
        <v>0</v>
      </c>
      <c r="I20" s="8">
        <f t="shared" ref="I20:K21" si="14">C20+F20</f>
        <v>0</v>
      </c>
      <c r="J20" s="8">
        <f t="shared" si="14"/>
        <v>0</v>
      </c>
      <c r="K20" s="9">
        <f t="shared" si="14"/>
        <v>0</v>
      </c>
    </row>
    <row r="21" spans="1:11" x14ac:dyDescent="0.3">
      <c r="A21" s="19"/>
      <c r="B21" s="13">
        <f t="shared" si="11"/>
        <v>2023</v>
      </c>
      <c r="C21" s="7"/>
      <c r="D21" s="7"/>
      <c r="E21" s="7">
        <f t="shared" si="12"/>
        <v>0</v>
      </c>
      <c r="F21" s="7">
        <v>0</v>
      </c>
      <c r="G21" s="7">
        <v>0</v>
      </c>
      <c r="H21" s="7">
        <f t="shared" si="13"/>
        <v>0</v>
      </c>
      <c r="I21" s="8">
        <f t="shared" si="14"/>
        <v>0</v>
      </c>
      <c r="J21" s="8">
        <f t="shared" si="14"/>
        <v>0</v>
      </c>
      <c r="K21" s="9">
        <f t="shared" si="14"/>
        <v>0</v>
      </c>
    </row>
    <row r="22" spans="1:11" x14ac:dyDescent="0.3">
      <c r="A22" s="17">
        <v>70918643</v>
      </c>
      <c r="B22" s="49" t="s">
        <v>12</v>
      </c>
      <c r="C22" s="49"/>
      <c r="D22" s="49"/>
      <c r="E22" s="49"/>
      <c r="F22" s="49"/>
      <c r="G22" s="49"/>
      <c r="H22" s="49"/>
      <c r="I22" s="49"/>
      <c r="J22" s="49"/>
      <c r="K22" s="50"/>
    </row>
    <row r="23" spans="1:11" x14ac:dyDescent="0.3">
      <c r="A23" s="18"/>
      <c r="B23" s="13">
        <f>B19</f>
        <v>2021</v>
      </c>
      <c r="C23" s="14"/>
      <c r="D23" s="14"/>
      <c r="E23" s="14">
        <f>C23-D23</f>
        <v>0</v>
      </c>
      <c r="F23" s="14"/>
      <c r="G23" s="14"/>
      <c r="H23" s="14">
        <f>F23-G23</f>
        <v>0</v>
      </c>
      <c r="I23" s="15">
        <f>C23+F23</f>
        <v>0</v>
      </c>
      <c r="J23" s="15">
        <f>D23+G23</f>
        <v>0</v>
      </c>
      <c r="K23" s="16">
        <f>E23+H23</f>
        <v>0</v>
      </c>
    </row>
    <row r="24" spans="1:11" x14ac:dyDescent="0.3">
      <c r="A24" s="19"/>
      <c r="B24" s="13">
        <f t="shared" ref="B24:B25" si="15">B20</f>
        <v>2022</v>
      </c>
      <c r="C24" s="7"/>
      <c r="D24" s="7"/>
      <c r="E24" s="7">
        <f t="shared" ref="E24:E25" si="16">C24-D24</f>
        <v>0</v>
      </c>
      <c r="F24" s="7"/>
      <c r="G24" s="7"/>
      <c r="H24" s="7">
        <f t="shared" ref="H24:H25" si="17">F24-G24</f>
        <v>0</v>
      </c>
      <c r="I24" s="8">
        <f t="shared" ref="I24:K25" si="18">C24+F24</f>
        <v>0</v>
      </c>
      <c r="J24" s="8">
        <f t="shared" si="18"/>
        <v>0</v>
      </c>
      <c r="K24" s="9">
        <f t="shared" si="18"/>
        <v>0</v>
      </c>
    </row>
    <row r="25" spans="1:11" x14ac:dyDescent="0.3">
      <c r="A25" s="19"/>
      <c r="B25" s="13">
        <f t="shared" si="15"/>
        <v>2023</v>
      </c>
      <c r="C25" s="7"/>
      <c r="D25" s="7"/>
      <c r="E25" s="7">
        <f t="shared" si="16"/>
        <v>0</v>
      </c>
      <c r="F25" s="7"/>
      <c r="G25" s="7"/>
      <c r="H25" s="7">
        <f t="shared" si="17"/>
        <v>0</v>
      </c>
      <c r="I25" s="8">
        <f t="shared" si="18"/>
        <v>0</v>
      </c>
      <c r="J25" s="8">
        <f t="shared" si="18"/>
        <v>0</v>
      </c>
      <c r="K25" s="9">
        <f t="shared" si="18"/>
        <v>0</v>
      </c>
    </row>
    <row r="26" spans="1:11" x14ac:dyDescent="0.3">
      <c r="A26" s="17">
        <v>70918651</v>
      </c>
      <c r="B26" s="49" t="s">
        <v>13</v>
      </c>
      <c r="C26" s="49"/>
      <c r="D26" s="49"/>
      <c r="E26" s="49"/>
      <c r="F26" s="49"/>
      <c r="G26" s="49"/>
      <c r="H26" s="49"/>
      <c r="I26" s="49"/>
      <c r="J26" s="49"/>
      <c r="K26" s="50"/>
    </row>
    <row r="27" spans="1:11" x14ac:dyDescent="0.3">
      <c r="A27" s="18"/>
      <c r="B27" s="13">
        <f>B23</f>
        <v>2021</v>
      </c>
      <c r="C27" s="14"/>
      <c r="D27" s="14"/>
      <c r="E27" s="14">
        <f>C27-D27</f>
        <v>0</v>
      </c>
      <c r="F27" s="14"/>
      <c r="G27" s="14"/>
      <c r="H27" s="14">
        <f>F27-G27</f>
        <v>0</v>
      </c>
      <c r="I27" s="15">
        <f>C27+F27</f>
        <v>0</v>
      </c>
      <c r="J27" s="15">
        <f>D27+G27</f>
        <v>0</v>
      </c>
      <c r="K27" s="16">
        <f>E27+H27</f>
        <v>0</v>
      </c>
    </row>
    <row r="28" spans="1:11" x14ac:dyDescent="0.3">
      <c r="A28" s="19"/>
      <c r="B28" s="13">
        <f t="shared" ref="B28:B29" si="19">B24</f>
        <v>2022</v>
      </c>
      <c r="C28" s="7"/>
      <c r="D28" s="7"/>
      <c r="E28" s="7">
        <f t="shared" ref="E28:E29" si="20">C28-D28</f>
        <v>0</v>
      </c>
      <c r="F28" s="7"/>
      <c r="G28" s="7"/>
      <c r="H28" s="7">
        <f t="shared" ref="H28:H29" si="21">F28-G28</f>
        <v>0</v>
      </c>
      <c r="I28" s="8">
        <f t="shared" ref="I28:K29" si="22">C28+F28</f>
        <v>0</v>
      </c>
      <c r="J28" s="8">
        <f t="shared" si="22"/>
        <v>0</v>
      </c>
      <c r="K28" s="9">
        <f t="shared" si="22"/>
        <v>0</v>
      </c>
    </row>
    <row r="29" spans="1:11" x14ac:dyDescent="0.3">
      <c r="A29" s="19"/>
      <c r="B29" s="13">
        <f t="shared" si="19"/>
        <v>2023</v>
      </c>
      <c r="C29" s="7"/>
      <c r="D29" s="7"/>
      <c r="E29" s="7">
        <f t="shared" si="20"/>
        <v>0</v>
      </c>
      <c r="F29" s="7"/>
      <c r="G29" s="7"/>
      <c r="H29" s="7">
        <f t="shared" si="21"/>
        <v>0</v>
      </c>
      <c r="I29" s="8">
        <f t="shared" si="22"/>
        <v>0</v>
      </c>
      <c r="J29" s="8">
        <f t="shared" si="22"/>
        <v>0</v>
      </c>
      <c r="K29" s="9">
        <f t="shared" si="22"/>
        <v>0</v>
      </c>
    </row>
    <row r="30" spans="1:11" x14ac:dyDescent="0.3">
      <c r="A30" s="17">
        <v>60990384</v>
      </c>
      <c r="B30" s="49" t="s">
        <v>14</v>
      </c>
      <c r="C30" s="49"/>
      <c r="D30" s="49"/>
      <c r="E30" s="49"/>
      <c r="F30" s="49"/>
      <c r="G30" s="49"/>
      <c r="H30" s="49"/>
      <c r="I30" s="49"/>
      <c r="J30" s="49"/>
      <c r="K30" s="50"/>
    </row>
    <row r="31" spans="1:11" x14ac:dyDescent="0.3">
      <c r="A31" s="18"/>
      <c r="B31" s="13">
        <f>B27</f>
        <v>2021</v>
      </c>
      <c r="C31" s="14"/>
      <c r="D31" s="14"/>
      <c r="E31" s="14">
        <f>C31-D31</f>
        <v>0</v>
      </c>
      <c r="F31" s="14"/>
      <c r="G31" s="14"/>
      <c r="H31" s="14">
        <f>F31-G31</f>
        <v>0</v>
      </c>
      <c r="I31" s="15">
        <f>C31+F31</f>
        <v>0</v>
      </c>
      <c r="J31" s="15">
        <f>D31+G31</f>
        <v>0</v>
      </c>
      <c r="K31" s="16">
        <f>E31+H31</f>
        <v>0</v>
      </c>
    </row>
    <row r="32" spans="1:11" x14ac:dyDescent="0.3">
      <c r="A32" s="19"/>
      <c r="B32" s="13">
        <f t="shared" ref="B32:B33" si="23">B28</f>
        <v>2022</v>
      </c>
      <c r="C32" s="7"/>
      <c r="D32" s="7"/>
      <c r="E32" s="7">
        <f t="shared" ref="E32:E33" si="24">C32-D32</f>
        <v>0</v>
      </c>
      <c r="F32" s="7"/>
      <c r="G32" s="7"/>
      <c r="H32" s="7">
        <f t="shared" ref="H32:H33" si="25">F32-G32</f>
        <v>0</v>
      </c>
      <c r="I32" s="8">
        <f t="shared" ref="I32:K33" si="26">C32+F32</f>
        <v>0</v>
      </c>
      <c r="J32" s="8">
        <f t="shared" si="26"/>
        <v>0</v>
      </c>
      <c r="K32" s="9">
        <f t="shared" si="26"/>
        <v>0</v>
      </c>
    </row>
    <row r="33" spans="1:11" x14ac:dyDescent="0.3">
      <c r="A33" s="19"/>
      <c r="B33" s="13">
        <f t="shared" si="23"/>
        <v>2023</v>
      </c>
      <c r="C33" s="7"/>
      <c r="D33" s="7"/>
      <c r="E33" s="7">
        <f t="shared" si="24"/>
        <v>0</v>
      </c>
      <c r="F33" s="7"/>
      <c r="G33" s="7"/>
      <c r="H33" s="7">
        <f t="shared" si="25"/>
        <v>0</v>
      </c>
      <c r="I33" s="8">
        <f t="shared" si="26"/>
        <v>0</v>
      </c>
      <c r="J33" s="8">
        <f t="shared" si="26"/>
        <v>0</v>
      </c>
      <c r="K33" s="9">
        <f t="shared" si="26"/>
        <v>0</v>
      </c>
    </row>
    <row r="34" spans="1:11" x14ac:dyDescent="0.3">
      <c r="A34" s="17">
        <v>45211761</v>
      </c>
      <c r="B34" s="49" t="s">
        <v>15</v>
      </c>
      <c r="C34" s="49"/>
      <c r="D34" s="49"/>
      <c r="E34" s="49"/>
      <c r="F34" s="49"/>
      <c r="G34" s="49"/>
      <c r="H34" s="49"/>
      <c r="I34" s="49"/>
      <c r="J34" s="49"/>
      <c r="K34" s="50"/>
    </row>
    <row r="35" spans="1:11" x14ac:dyDescent="0.3">
      <c r="A35" s="18"/>
      <c r="B35" s="13">
        <f>B31</f>
        <v>2021</v>
      </c>
      <c r="C35" s="14"/>
      <c r="D35" s="14"/>
      <c r="E35" s="14">
        <f>C35-D35</f>
        <v>0</v>
      </c>
      <c r="F35" s="14"/>
      <c r="G35" s="14"/>
      <c r="H35" s="14">
        <f>F35-G35</f>
        <v>0</v>
      </c>
      <c r="I35" s="15">
        <f>C35+F35</f>
        <v>0</v>
      </c>
      <c r="J35" s="15">
        <f>D35+G35</f>
        <v>0</v>
      </c>
      <c r="K35" s="16">
        <f>E35+H35</f>
        <v>0</v>
      </c>
    </row>
    <row r="36" spans="1:11" x14ac:dyDescent="0.3">
      <c r="A36" s="19"/>
      <c r="B36" s="13">
        <f t="shared" ref="B36:B37" si="27">B32</f>
        <v>2022</v>
      </c>
      <c r="C36" s="7"/>
      <c r="D36" s="7"/>
      <c r="E36" s="7">
        <f t="shared" ref="E36:E37" si="28">C36-D36</f>
        <v>0</v>
      </c>
      <c r="F36" s="7"/>
      <c r="G36" s="7"/>
      <c r="H36" s="7">
        <f t="shared" ref="H36:H37" si="29">F36-G36</f>
        <v>0</v>
      </c>
      <c r="I36" s="8">
        <f t="shared" ref="I36:K37" si="30">C36+F36</f>
        <v>0</v>
      </c>
      <c r="J36" s="8">
        <f t="shared" si="30"/>
        <v>0</v>
      </c>
      <c r="K36" s="9">
        <f t="shared" si="30"/>
        <v>0</v>
      </c>
    </row>
    <row r="37" spans="1:11" x14ac:dyDescent="0.3">
      <c r="A37" s="19"/>
      <c r="B37" s="13">
        <f t="shared" si="27"/>
        <v>2023</v>
      </c>
      <c r="C37" s="7"/>
      <c r="D37" s="7"/>
      <c r="E37" s="7">
        <f t="shared" si="28"/>
        <v>0</v>
      </c>
      <c r="F37" s="7"/>
      <c r="G37" s="7"/>
      <c r="H37" s="7">
        <f t="shared" si="29"/>
        <v>0</v>
      </c>
      <c r="I37" s="8">
        <f t="shared" si="30"/>
        <v>0</v>
      </c>
      <c r="J37" s="8">
        <f t="shared" si="30"/>
        <v>0</v>
      </c>
      <c r="K37" s="9">
        <f t="shared" si="30"/>
        <v>0</v>
      </c>
    </row>
    <row r="38" spans="1:11" x14ac:dyDescent="0.3">
      <c r="A38" s="17">
        <v>60990376</v>
      </c>
      <c r="B38" s="49" t="s">
        <v>16</v>
      </c>
      <c r="C38" s="49"/>
      <c r="D38" s="49"/>
      <c r="E38" s="49"/>
      <c r="F38" s="49"/>
      <c r="G38" s="49"/>
      <c r="H38" s="49"/>
      <c r="I38" s="49"/>
      <c r="J38" s="49"/>
      <c r="K38" s="50"/>
    </row>
    <row r="39" spans="1:11" x14ac:dyDescent="0.3">
      <c r="A39" s="18"/>
      <c r="B39" s="13">
        <f>B35</f>
        <v>2021</v>
      </c>
      <c r="C39" s="14"/>
      <c r="D39" s="14"/>
      <c r="E39" s="14">
        <f>C39-D39</f>
        <v>0</v>
      </c>
      <c r="F39" s="14"/>
      <c r="G39" s="14"/>
      <c r="H39" s="14">
        <f>F39-G39</f>
        <v>0</v>
      </c>
      <c r="I39" s="15">
        <f>C39+F39</f>
        <v>0</v>
      </c>
      <c r="J39" s="15">
        <f>D39+G39</f>
        <v>0</v>
      </c>
      <c r="K39" s="16">
        <f>E39+H39</f>
        <v>0</v>
      </c>
    </row>
    <row r="40" spans="1:11" x14ac:dyDescent="0.3">
      <c r="A40" s="19"/>
      <c r="B40" s="13">
        <f t="shared" ref="B40:B41" si="31">B36</f>
        <v>2022</v>
      </c>
      <c r="C40" s="7"/>
      <c r="D40" s="7"/>
      <c r="E40" s="7">
        <f t="shared" ref="E40:E41" si="32">C40-D40</f>
        <v>0</v>
      </c>
      <c r="F40" s="7"/>
      <c r="G40" s="7"/>
      <c r="H40" s="7">
        <f t="shared" ref="H40:H41" si="33">F40-G40</f>
        <v>0</v>
      </c>
      <c r="I40" s="8">
        <f t="shared" ref="I40:K41" si="34">C40+F40</f>
        <v>0</v>
      </c>
      <c r="J40" s="8">
        <f t="shared" si="34"/>
        <v>0</v>
      </c>
      <c r="K40" s="9">
        <f t="shared" si="34"/>
        <v>0</v>
      </c>
    </row>
    <row r="41" spans="1:11" x14ac:dyDescent="0.3">
      <c r="A41" s="19"/>
      <c r="B41" s="13">
        <f t="shared" si="31"/>
        <v>2023</v>
      </c>
      <c r="C41" s="7"/>
      <c r="D41" s="7"/>
      <c r="E41" s="7">
        <f t="shared" si="32"/>
        <v>0</v>
      </c>
      <c r="F41" s="7"/>
      <c r="G41" s="7"/>
      <c r="H41" s="7">
        <f t="shared" si="33"/>
        <v>0</v>
      </c>
      <c r="I41" s="8">
        <f t="shared" si="34"/>
        <v>0</v>
      </c>
      <c r="J41" s="8">
        <f t="shared" si="34"/>
        <v>0</v>
      </c>
      <c r="K41" s="9">
        <f t="shared" si="34"/>
        <v>0</v>
      </c>
    </row>
    <row r="42" spans="1:11" x14ac:dyDescent="0.3">
      <c r="A42" s="17">
        <v>75044340</v>
      </c>
      <c r="B42" s="49" t="s">
        <v>17</v>
      </c>
      <c r="C42" s="49"/>
      <c r="D42" s="49"/>
      <c r="E42" s="49"/>
      <c r="F42" s="49"/>
      <c r="G42" s="49"/>
      <c r="H42" s="49"/>
      <c r="I42" s="49"/>
      <c r="J42" s="49"/>
      <c r="K42" s="50"/>
    </row>
    <row r="43" spans="1:11" x14ac:dyDescent="0.3">
      <c r="A43" s="18"/>
      <c r="B43" s="13">
        <f>B39</f>
        <v>2021</v>
      </c>
      <c r="C43" s="14"/>
      <c r="D43" s="14"/>
      <c r="E43" s="14">
        <f>C43-D43</f>
        <v>0</v>
      </c>
      <c r="F43" s="14">
        <v>0</v>
      </c>
      <c r="G43" s="14">
        <v>0</v>
      </c>
      <c r="H43" s="14">
        <f>F43-G43</f>
        <v>0</v>
      </c>
      <c r="I43" s="15">
        <f>C43+F43</f>
        <v>0</v>
      </c>
      <c r="J43" s="15">
        <f>D43+G43</f>
        <v>0</v>
      </c>
      <c r="K43" s="16">
        <f>E43+H43</f>
        <v>0</v>
      </c>
    </row>
    <row r="44" spans="1:11" x14ac:dyDescent="0.3">
      <c r="A44" s="19"/>
      <c r="B44" s="13">
        <f t="shared" ref="B44:B45" si="35">B40</f>
        <v>2022</v>
      </c>
      <c r="C44" s="7"/>
      <c r="D44" s="7"/>
      <c r="E44" s="7">
        <f t="shared" ref="E44:E45" si="36">C44-D44</f>
        <v>0</v>
      </c>
      <c r="F44" s="7">
        <v>0</v>
      </c>
      <c r="G44" s="7">
        <v>0</v>
      </c>
      <c r="H44" s="7">
        <f t="shared" ref="H44:H45" si="37">F44-G44</f>
        <v>0</v>
      </c>
      <c r="I44" s="8">
        <f t="shared" ref="I44:K45" si="38">C44+F44</f>
        <v>0</v>
      </c>
      <c r="J44" s="8">
        <f t="shared" si="38"/>
        <v>0</v>
      </c>
      <c r="K44" s="9">
        <f t="shared" si="38"/>
        <v>0</v>
      </c>
    </row>
    <row r="45" spans="1:11" x14ac:dyDescent="0.3">
      <c r="A45" s="19"/>
      <c r="B45" s="13">
        <f t="shared" si="35"/>
        <v>2023</v>
      </c>
      <c r="C45" s="7"/>
      <c r="D45" s="7"/>
      <c r="E45" s="7">
        <f t="shared" si="36"/>
        <v>0</v>
      </c>
      <c r="F45" s="7">
        <v>0</v>
      </c>
      <c r="G45" s="7">
        <v>0</v>
      </c>
      <c r="H45" s="7">
        <f t="shared" si="37"/>
        <v>0</v>
      </c>
      <c r="I45" s="8">
        <f t="shared" si="38"/>
        <v>0</v>
      </c>
      <c r="J45" s="8">
        <f t="shared" si="38"/>
        <v>0</v>
      </c>
      <c r="K45" s="9">
        <f t="shared" si="38"/>
        <v>0</v>
      </c>
    </row>
    <row r="46" spans="1:11" x14ac:dyDescent="0.3">
      <c r="A46" s="17">
        <v>60990317</v>
      </c>
      <c r="B46" s="49" t="s">
        <v>18</v>
      </c>
      <c r="C46" s="49"/>
      <c r="D46" s="49"/>
      <c r="E46" s="49"/>
      <c r="F46" s="49"/>
      <c r="G46" s="49"/>
      <c r="H46" s="49"/>
      <c r="I46" s="49"/>
      <c r="J46" s="49"/>
      <c r="K46" s="50"/>
    </row>
    <row r="47" spans="1:11" x14ac:dyDescent="0.3">
      <c r="A47" s="18"/>
      <c r="B47" s="13">
        <f>B43</f>
        <v>2021</v>
      </c>
      <c r="C47" s="14"/>
      <c r="D47" s="14"/>
      <c r="E47" s="14">
        <f>C47-D47</f>
        <v>0</v>
      </c>
      <c r="F47" s="14"/>
      <c r="G47" s="14"/>
      <c r="H47" s="14">
        <f>F47-G47</f>
        <v>0</v>
      </c>
      <c r="I47" s="15">
        <f>C47+F47</f>
        <v>0</v>
      </c>
      <c r="J47" s="15">
        <f>D47+G47</f>
        <v>0</v>
      </c>
      <c r="K47" s="16">
        <f>E47+H47</f>
        <v>0</v>
      </c>
    </row>
    <row r="48" spans="1:11" x14ac:dyDescent="0.3">
      <c r="A48" s="19"/>
      <c r="B48" s="13">
        <f t="shared" ref="B48:B49" si="39">B44</f>
        <v>2022</v>
      </c>
      <c r="C48" s="7"/>
      <c r="D48" s="7"/>
      <c r="E48" s="7">
        <f t="shared" ref="E48:E49" si="40">C48-D48</f>
        <v>0</v>
      </c>
      <c r="F48" s="7"/>
      <c r="G48" s="7"/>
      <c r="H48" s="7">
        <f t="shared" ref="H48:H49" si="41">F48-G48</f>
        <v>0</v>
      </c>
      <c r="I48" s="8">
        <f t="shared" ref="I48:K49" si="42">C48+F48</f>
        <v>0</v>
      </c>
      <c r="J48" s="8">
        <f t="shared" si="42"/>
        <v>0</v>
      </c>
      <c r="K48" s="9">
        <f t="shared" si="42"/>
        <v>0</v>
      </c>
    </row>
    <row r="49" spans="1:11" x14ac:dyDescent="0.3">
      <c r="A49" s="19"/>
      <c r="B49" s="13">
        <f t="shared" si="39"/>
        <v>2023</v>
      </c>
      <c r="C49" s="7"/>
      <c r="D49" s="7"/>
      <c r="E49" s="7">
        <f t="shared" si="40"/>
        <v>0</v>
      </c>
      <c r="F49" s="7"/>
      <c r="G49" s="7"/>
      <c r="H49" s="7">
        <f t="shared" si="41"/>
        <v>0</v>
      </c>
      <c r="I49" s="8">
        <f t="shared" si="42"/>
        <v>0</v>
      </c>
      <c r="J49" s="8">
        <f t="shared" si="42"/>
        <v>0</v>
      </c>
      <c r="K49" s="9">
        <f t="shared" si="42"/>
        <v>0</v>
      </c>
    </row>
  </sheetData>
  <mergeCells count="19">
    <mergeCell ref="B30:K30"/>
    <mergeCell ref="B34:K34"/>
    <mergeCell ref="B38:K38"/>
    <mergeCell ref="B42:K42"/>
    <mergeCell ref="B46:K46"/>
    <mergeCell ref="B26:K26"/>
    <mergeCell ref="A1:K1"/>
    <mergeCell ref="A2:K2"/>
    <mergeCell ref="A3:K3"/>
    <mergeCell ref="A4:A5"/>
    <mergeCell ref="B4:B5"/>
    <mergeCell ref="C4:E4"/>
    <mergeCell ref="F4:H4"/>
    <mergeCell ref="I4:K4"/>
    <mergeCell ref="B6:K6"/>
    <mergeCell ref="B10:K10"/>
    <mergeCell ref="B14:K14"/>
    <mergeCell ref="B18:K18"/>
    <mergeCell ref="B22:K2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mikulenkova</dc:creator>
  <cp:lastModifiedBy>Porubova Jitka</cp:lastModifiedBy>
  <cp:lastPrinted>2020-10-23T07:05:00Z</cp:lastPrinted>
  <dcterms:created xsi:type="dcterms:W3CDTF">2017-10-09T10:04:08Z</dcterms:created>
  <dcterms:modified xsi:type="dcterms:W3CDTF">2021-10-27T10:43:47Z</dcterms:modified>
</cp:coreProperties>
</file>